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Password="DFF0" lockStructure="1"/>
  <bookViews>
    <workbookView xWindow="0" yWindow="0" windowWidth="21600" windowHeight="9735"/>
  </bookViews>
  <sheets>
    <sheet name="Gasto Anual" sheetId="2" r:id="rId1"/>
    <sheet name="Gasto Mensual" sheetId="13" r:id="rId2"/>
    <sheet name="Gasto al Periodo" sheetId="15" r:id="rId3"/>
    <sheet name="Calendario" sheetId="6" r:id="rId4"/>
    <sheet name="Gasto de Inversión" sheetId="8" r:id="rId5"/>
  </sheets>
  <definedNames>
    <definedName name="_xlnm._FilterDatabase" localSheetId="3" hidden="1">Calendario!$B$12:$R$189</definedName>
    <definedName name="_xlnm._FilterDatabase" localSheetId="2" hidden="1">'Gasto al Periodo'!$B$11:$K$187</definedName>
    <definedName name="_xlnm._FilterDatabase" localSheetId="0" hidden="1">'Gasto Anual'!$B$11:$K$187</definedName>
    <definedName name="_xlnm._FilterDatabase" localSheetId="1" hidden="1">'Gasto Mensual'!$B$11:$K$187</definedName>
    <definedName name="_xlnm.Print_Area" localSheetId="3">Calendario!$B$1:$R$190</definedName>
    <definedName name="_xlnm.Print_Area" localSheetId="2">'Gasto al Periodo'!$A$1:$L$188</definedName>
    <definedName name="_xlnm.Print_Area" localSheetId="0">'Gasto Anual'!$B$1:$K$188</definedName>
    <definedName name="_xlnm.Print_Area" localSheetId="4">'Gasto de Inversión'!$B$1:$M$14</definedName>
    <definedName name="_xlnm.Print_Area" localSheetId="1">'Gasto Mensual'!$B$1:$K$188</definedName>
    <definedName name="_xlnm.Print_Titles" localSheetId="3">Calendario!$7:$11</definedName>
    <definedName name="_xlnm.Print_Titles" localSheetId="2">'Gasto al Periodo'!$6:$10</definedName>
    <definedName name="_xlnm.Print_Titles" localSheetId="0">'Gasto Anual'!$6:$10</definedName>
    <definedName name="_xlnm.Print_Titles" localSheetId="1">'Gasto Mensual'!$6:$10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8" l="1"/>
  <c r="H12" i="8"/>
  <c r="K12" i="8"/>
  <c r="M12" i="8"/>
  <c r="M9" i="8"/>
  <c r="M8" i="8" s="1"/>
  <c r="I9" i="8"/>
  <c r="I8" i="8" s="1"/>
  <c r="K9" i="8"/>
  <c r="K8" i="8" s="1"/>
  <c r="H8" i="8" l="1"/>
  <c r="K119" i="13" l="1"/>
  <c r="K121" i="13" l="1"/>
  <c r="K154" i="15" l="1"/>
  <c r="K154" i="13"/>
  <c r="K76" i="15" l="1"/>
  <c r="K76" i="13"/>
  <c r="K76" i="2"/>
  <c r="K154" i="2" l="1"/>
  <c r="K112" i="13" l="1"/>
  <c r="K122" i="15"/>
  <c r="K122" i="2"/>
  <c r="K42" i="15" l="1"/>
  <c r="K42" i="13"/>
  <c r="K42" i="2"/>
  <c r="K119" i="15" l="1"/>
  <c r="K112" i="15"/>
  <c r="K113" i="2"/>
  <c r="K119" i="2"/>
  <c r="K112" i="2"/>
  <c r="J12" i="13" l="1"/>
  <c r="K175" i="13" l="1"/>
  <c r="K145" i="15"/>
  <c r="K149" i="15"/>
  <c r="K153" i="15"/>
  <c r="K60" i="15"/>
  <c r="K64" i="15"/>
  <c r="K75" i="15"/>
  <c r="K81" i="15"/>
  <c r="K85" i="15"/>
  <c r="K143" i="15"/>
  <c r="K158" i="15"/>
  <c r="K49" i="15"/>
  <c r="K114" i="15"/>
  <c r="K118" i="15"/>
  <c r="K124" i="15"/>
  <c r="K128" i="15"/>
  <c r="K133" i="15"/>
  <c r="K137" i="15"/>
  <c r="K58" i="15"/>
  <c r="K62" i="15"/>
  <c r="K89" i="15"/>
  <c r="K93" i="15"/>
  <c r="K97" i="15"/>
  <c r="K111" i="15"/>
  <c r="K117" i="15"/>
  <c r="K123" i="15"/>
  <c r="K136" i="15"/>
  <c r="K142" i="15"/>
  <c r="K71" i="15"/>
  <c r="K77" i="15"/>
  <c r="K82" i="15"/>
  <c r="K88" i="15"/>
  <c r="K92" i="15"/>
  <c r="K96" i="15"/>
  <c r="K110" i="15"/>
  <c r="K116" i="15"/>
  <c r="K121" i="15"/>
  <c r="K113" i="15"/>
  <c r="K130" i="15"/>
  <c r="K135" i="15"/>
  <c r="K139" i="15"/>
  <c r="K165" i="15"/>
  <c r="K184" i="15"/>
  <c r="K67" i="15"/>
  <c r="K18" i="15"/>
  <c r="K32" i="15"/>
  <c r="K174" i="15"/>
  <c r="K22" i="15"/>
  <c r="K36" i="15"/>
  <c r="K48" i="15"/>
  <c r="K54" i="15"/>
  <c r="K69" i="15"/>
  <c r="K80" i="15"/>
  <c r="K84" i="15"/>
  <c r="K104" i="15"/>
  <c r="K108" i="15"/>
  <c r="K146" i="15"/>
  <c r="K150" i="15"/>
  <c r="K155" i="15"/>
  <c r="K157" i="15"/>
  <c r="K142" i="2"/>
  <c r="K89" i="2"/>
  <c r="K46" i="15"/>
  <c r="K50" i="15"/>
  <c r="K53" i="15"/>
  <c r="K57" i="15"/>
  <c r="K61" i="15"/>
  <c r="K74" i="15"/>
  <c r="K79" i="15"/>
  <c r="K83" i="15"/>
  <c r="K90" i="15"/>
  <c r="K94" i="15"/>
  <c r="K98" i="15"/>
  <c r="K103" i="15"/>
  <c r="K107" i="15"/>
  <c r="K129" i="15"/>
  <c r="K164" i="15"/>
  <c r="K185" i="15"/>
  <c r="K16" i="15"/>
  <c r="K100" i="15"/>
  <c r="K105" i="15"/>
  <c r="K187" i="15"/>
  <c r="K29" i="15"/>
  <c r="K39" i="15"/>
  <c r="K186" i="15"/>
  <c r="K175" i="15"/>
  <c r="K19" i="15"/>
  <c r="K23" i="15"/>
  <c r="K26" i="15"/>
  <c r="K33" i="15"/>
  <c r="K47" i="15"/>
  <c r="K51" i="15"/>
  <c r="K59" i="15"/>
  <c r="K63" i="15"/>
  <c r="K70" i="15"/>
  <c r="K73" i="15"/>
  <c r="K91" i="15"/>
  <c r="K95" i="15"/>
  <c r="K99" i="15"/>
  <c r="K102" i="15"/>
  <c r="K106" i="15"/>
  <c r="K115" i="15"/>
  <c r="K120" i="15"/>
  <c r="K125" i="15"/>
  <c r="K127" i="15"/>
  <c r="K131" i="15"/>
  <c r="K134" i="15"/>
  <c r="K138" i="15"/>
  <c r="K141" i="15"/>
  <c r="K148" i="15"/>
  <c r="K152" i="15"/>
  <c r="K160" i="15"/>
  <c r="K163" i="15"/>
  <c r="K178" i="15"/>
  <c r="K147" i="15"/>
  <c r="K151" i="15"/>
  <c r="K159" i="15"/>
  <c r="K162" i="15"/>
  <c r="K21" i="15"/>
  <c r="K28" i="15"/>
  <c r="K31" i="15"/>
  <c r="K35" i="15"/>
  <c r="K38" i="15"/>
  <c r="K41" i="15"/>
  <c r="K170" i="15"/>
  <c r="K173" i="15"/>
  <c r="K177" i="15"/>
  <c r="K180" i="15"/>
  <c r="K15" i="15"/>
  <c r="K20" i="15"/>
  <c r="K27" i="15"/>
  <c r="K34" i="15"/>
  <c r="K66" i="15"/>
  <c r="K169" i="15"/>
  <c r="K176" i="15"/>
  <c r="K179" i="15"/>
  <c r="K12" i="15"/>
  <c r="K25" i="15"/>
  <c r="K40" i="15"/>
  <c r="K56" i="15"/>
  <c r="K13" i="15"/>
  <c r="K187" i="13"/>
  <c r="K21" i="13"/>
  <c r="K54" i="13"/>
  <c r="K59" i="13"/>
  <c r="K80" i="13"/>
  <c r="K84" i="13"/>
  <c r="K128" i="13"/>
  <c r="K133" i="13"/>
  <c r="K137" i="13"/>
  <c r="K57" i="13"/>
  <c r="K61" i="13"/>
  <c r="K71" i="13"/>
  <c r="K77" i="13"/>
  <c r="K82" i="13"/>
  <c r="K88" i="13"/>
  <c r="K92" i="13"/>
  <c r="K96" i="13"/>
  <c r="K100" i="13"/>
  <c r="K146" i="13"/>
  <c r="K150" i="13"/>
  <c r="K155" i="13"/>
  <c r="K160" i="13"/>
  <c r="K165" i="13"/>
  <c r="K48" i="13"/>
  <c r="K67" i="13"/>
  <c r="K73" i="13"/>
  <c r="K170" i="13"/>
  <c r="K178" i="13"/>
  <c r="K46" i="13"/>
  <c r="K50" i="13"/>
  <c r="K56" i="13"/>
  <c r="K60" i="13"/>
  <c r="K64" i="13"/>
  <c r="K75" i="13"/>
  <c r="K143" i="13"/>
  <c r="K47" i="13"/>
  <c r="K51" i="13"/>
  <c r="K69" i="13"/>
  <c r="K81" i="13"/>
  <c r="K85" i="13"/>
  <c r="K105" i="13"/>
  <c r="K110" i="13"/>
  <c r="K116" i="13"/>
  <c r="K122" i="13"/>
  <c r="K113" i="13"/>
  <c r="K174" i="13"/>
  <c r="K186" i="13"/>
  <c r="K63" i="13"/>
  <c r="K90" i="13"/>
  <c r="K94" i="13"/>
  <c r="K98" i="13"/>
  <c r="K130" i="13"/>
  <c r="K148" i="13"/>
  <c r="K152" i="13"/>
  <c r="K185" i="13"/>
  <c r="K28" i="13"/>
  <c r="K33" i="13"/>
  <c r="K49" i="13"/>
  <c r="K58" i="13"/>
  <c r="K62" i="13"/>
  <c r="K66" i="13"/>
  <c r="K70" i="13"/>
  <c r="K74" i="13"/>
  <c r="K79" i="13"/>
  <c r="K83" i="13"/>
  <c r="K103" i="13"/>
  <c r="K107" i="13"/>
  <c r="K114" i="13"/>
  <c r="K118" i="13"/>
  <c r="K124" i="13"/>
  <c r="K135" i="13"/>
  <c r="K139" i="13"/>
  <c r="K141" i="13"/>
  <c r="K158" i="13"/>
  <c r="K163" i="13"/>
  <c r="K184" i="13"/>
  <c r="K40" i="13"/>
  <c r="K20" i="13"/>
  <c r="K53" i="13"/>
  <c r="K91" i="13"/>
  <c r="K95" i="13"/>
  <c r="K99" i="13"/>
  <c r="K102" i="13"/>
  <c r="K106" i="13"/>
  <c r="K115" i="13"/>
  <c r="K120" i="13"/>
  <c r="K125" i="13"/>
  <c r="K127" i="13"/>
  <c r="K131" i="13"/>
  <c r="K134" i="13"/>
  <c r="K138" i="13"/>
  <c r="K142" i="13"/>
  <c r="K145" i="13"/>
  <c r="K149" i="13"/>
  <c r="K153" i="13"/>
  <c r="K157" i="13"/>
  <c r="K164" i="13"/>
  <c r="K169" i="13"/>
  <c r="K180" i="13"/>
  <c r="K177" i="13"/>
  <c r="K25" i="13"/>
  <c r="K29" i="13"/>
  <c r="K32" i="13"/>
  <c r="K36" i="13"/>
  <c r="K39" i="13"/>
  <c r="K89" i="13"/>
  <c r="K93" i="13"/>
  <c r="K97" i="13"/>
  <c r="K104" i="13"/>
  <c r="K108" i="13"/>
  <c r="K111" i="13"/>
  <c r="K117" i="13"/>
  <c r="K123" i="13"/>
  <c r="K129" i="13"/>
  <c r="K136" i="13"/>
  <c r="K147" i="13"/>
  <c r="K151" i="13"/>
  <c r="K159" i="13"/>
  <c r="K162" i="13"/>
  <c r="K173" i="13"/>
  <c r="K176" i="13"/>
  <c r="K179" i="13"/>
  <c r="K13" i="13"/>
  <c r="K16" i="13"/>
  <c r="K19" i="13"/>
  <c r="K23" i="13"/>
  <c r="K27" i="13"/>
  <c r="K31" i="13"/>
  <c r="K35" i="13"/>
  <c r="K38" i="13"/>
  <c r="K41" i="13"/>
  <c r="K15" i="13"/>
  <c r="K18" i="13"/>
  <c r="K22" i="13"/>
  <c r="K26" i="13"/>
  <c r="K34" i="13"/>
  <c r="K77" i="2"/>
  <c r="K39" i="2"/>
  <c r="K72" i="13" l="1"/>
  <c r="K52" i="13"/>
  <c r="K78" i="15"/>
  <c r="K132" i="13"/>
  <c r="K183" i="13"/>
  <c r="K140" i="15"/>
  <c r="K161" i="15"/>
  <c r="K72" i="15"/>
  <c r="K109" i="15"/>
  <c r="K126" i="15"/>
  <c r="K144" i="15"/>
  <c r="K30" i="15"/>
  <c r="K24" i="15"/>
  <c r="K52" i="15"/>
  <c r="K132" i="15"/>
  <c r="K156" i="15"/>
  <c r="K167" i="15"/>
  <c r="K55" i="15"/>
  <c r="K65" i="15"/>
  <c r="K17" i="15"/>
  <c r="K101" i="15"/>
  <c r="K37" i="15"/>
  <c r="K14" i="15"/>
  <c r="K168" i="15"/>
  <c r="K140" i="13"/>
  <c r="K183" i="15"/>
  <c r="K68" i="15"/>
  <c r="K172" i="15"/>
  <c r="K171" i="15"/>
  <c r="K87" i="15"/>
  <c r="K45" i="15"/>
  <c r="K14" i="13"/>
  <c r="K78" i="13"/>
  <c r="K65" i="13"/>
  <c r="K17" i="13"/>
  <c r="K156" i="13"/>
  <c r="K101" i="13"/>
  <c r="K37" i="13"/>
  <c r="K68" i="13"/>
  <c r="K55" i="13"/>
  <c r="K30" i="13"/>
  <c r="K181" i="13"/>
  <c r="K144" i="13"/>
  <c r="K24" i="13"/>
  <c r="K109" i="13"/>
  <c r="K126" i="13"/>
  <c r="K161" i="13"/>
  <c r="K172" i="13"/>
  <c r="K171" i="13"/>
  <c r="K168" i="13"/>
  <c r="K45" i="13"/>
  <c r="K12" i="13"/>
  <c r="K87" i="13"/>
  <c r="K86" i="15" l="1"/>
  <c r="K44" i="13"/>
  <c r="H10" i="13"/>
  <c r="H8" i="13" s="1"/>
  <c r="K166" i="15"/>
  <c r="K181" i="15"/>
  <c r="K182" i="15"/>
  <c r="K44" i="15"/>
  <c r="K11" i="15"/>
  <c r="K182" i="13"/>
  <c r="K167" i="13"/>
  <c r="K11" i="13"/>
  <c r="K86" i="13"/>
  <c r="K43" i="13" l="1"/>
  <c r="I10" i="15"/>
  <c r="I8" i="15" s="1"/>
  <c r="K43" i="15"/>
  <c r="H10" i="15"/>
  <c r="H8" i="15" s="1"/>
  <c r="K166" i="13"/>
  <c r="I10" i="13"/>
  <c r="I8" i="13" l="1"/>
  <c r="K8" i="13" s="1"/>
  <c r="K10" i="15"/>
  <c r="K8" i="15"/>
  <c r="K10" i="13"/>
  <c r="K23" i="2" l="1"/>
  <c r="K185" i="2" l="1"/>
  <c r="K66" i="2"/>
  <c r="K18" i="2" l="1"/>
  <c r="K22" i="2"/>
  <c r="K28" i="2"/>
  <c r="K33" i="2"/>
  <c r="K47" i="2"/>
  <c r="K51" i="2"/>
  <c r="K57" i="2"/>
  <c r="K61" i="2"/>
  <c r="K74" i="2"/>
  <c r="K80" i="2"/>
  <c r="K84" i="2"/>
  <c r="K91" i="2"/>
  <c r="K95" i="2"/>
  <c r="K99" i="2"/>
  <c r="K104" i="2"/>
  <c r="K108" i="2"/>
  <c r="K115" i="2"/>
  <c r="K120" i="2"/>
  <c r="K125" i="2"/>
  <c r="K129" i="2"/>
  <c r="K134" i="2"/>
  <c r="K138" i="2"/>
  <c r="K149" i="2"/>
  <c r="K153" i="2"/>
  <c r="K159" i="2"/>
  <c r="K169" i="2"/>
  <c r="K19" i="2"/>
  <c r="K25" i="2"/>
  <c r="K29" i="2"/>
  <c r="K34" i="2"/>
  <c r="K48" i="2"/>
  <c r="K58" i="2"/>
  <c r="K62" i="2"/>
  <c r="K69" i="2"/>
  <c r="K73" i="2"/>
  <c r="K81" i="2"/>
  <c r="K85" i="2"/>
  <c r="K92" i="2"/>
  <c r="K96" i="2"/>
  <c r="K100" i="2"/>
  <c r="K105" i="2"/>
  <c r="K110" i="2"/>
  <c r="K116" i="2"/>
  <c r="K121" i="2"/>
  <c r="K130" i="2"/>
  <c r="K135" i="2"/>
  <c r="K139" i="2"/>
  <c r="K146" i="2"/>
  <c r="K150" i="2"/>
  <c r="K155" i="2"/>
  <c r="K160" i="2"/>
  <c r="K164" i="2"/>
  <c r="K174" i="2"/>
  <c r="K170" i="2"/>
  <c r="K38" i="2"/>
  <c r="K65" i="2"/>
  <c r="K67" i="2"/>
  <c r="K15" i="2"/>
  <c r="K20" i="2"/>
  <c r="K26" i="2"/>
  <c r="K31" i="2"/>
  <c r="K35" i="2"/>
  <c r="K40" i="2"/>
  <c r="K41" i="2"/>
  <c r="K49" i="2"/>
  <c r="K54" i="2"/>
  <c r="K59" i="2"/>
  <c r="K63" i="2"/>
  <c r="K70" i="2"/>
  <c r="K75" i="2"/>
  <c r="K82" i="2"/>
  <c r="K88" i="2"/>
  <c r="K93" i="2"/>
  <c r="K97" i="2"/>
  <c r="K102" i="2"/>
  <c r="K106" i="2"/>
  <c r="K111" i="2"/>
  <c r="K117" i="2"/>
  <c r="K123" i="2"/>
  <c r="K127" i="2"/>
  <c r="K131" i="2"/>
  <c r="K136" i="2"/>
  <c r="K141" i="2"/>
  <c r="K147" i="2"/>
  <c r="K151" i="2"/>
  <c r="K157" i="2"/>
  <c r="K162" i="2"/>
  <c r="K165" i="2"/>
  <c r="K175" i="2"/>
  <c r="K176" i="2"/>
  <c r="K186" i="2"/>
  <c r="K187" i="2"/>
  <c r="K13" i="2"/>
  <c r="K53" i="2"/>
  <c r="K184" i="2"/>
  <c r="K145" i="2"/>
  <c r="K173" i="2"/>
  <c r="K179" i="2"/>
  <c r="K180" i="2"/>
  <c r="K16" i="2"/>
  <c r="K21" i="2"/>
  <c r="K27" i="2"/>
  <c r="K32" i="2"/>
  <c r="K36" i="2"/>
  <c r="K46" i="2"/>
  <c r="K50" i="2"/>
  <c r="K56" i="2"/>
  <c r="K60" i="2"/>
  <c r="K64" i="2"/>
  <c r="K71" i="2"/>
  <c r="K79" i="2"/>
  <c r="K83" i="2"/>
  <c r="K90" i="2"/>
  <c r="K94" i="2"/>
  <c r="K98" i="2"/>
  <c r="K103" i="2"/>
  <c r="K107" i="2"/>
  <c r="K114" i="2"/>
  <c r="K118" i="2"/>
  <c r="K124" i="2"/>
  <c r="K128" i="2"/>
  <c r="K133" i="2"/>
  <c r="K137" i="2"/>
  <c r="K143" i="2"/>
  <c r="K148" i="2"/>
  <c r="K152" i="2"/>
  <c r="K158" i="2"/>
  <c r="K163" i="2"/>
  <c r="K177" i="2"/>
  <c r="K178" i="2"/>
  <c r="K156" i="2" l="1"/>
  <c r="K140" i="2"/>
  <c r="K161" i="2"/>
  <c r="K12" i="2"/>
  <c r="K45" i="2"/>
  <c r="K101" i="2"/>
  <c r="K14" i="2"/>
  <c r="K30" i="2"/>
  <c r="K24" i="2"/>
  <c r="K109" i="2"/>
  <c r="K126" i="2"/>
  <c r="K55" i="2"/>
  <c r="K172" i="2"/>
  <c r="K144" i="2"/>
  <c r="K52" i="2"/>
  <c r="K72" i="2"/>
  <c r="K17" i="2"/>
  <c r="K68" i="2"/>
  <c r="K183" i="2"/>
  <c r="K37" i="2"/>
  <c r="K87" i="2"/>
  <c r="K168" i="2"/>
  <c r="K78" i="2"/>
  <c r="K132" i="2"/>
  <c r="J12" i="2"/>
  <c r="R11" i="6"/>
  <c r="R9" i="6" s="1"/>
  <c r="Q11" i="6"/>
  <c r="Q9" i="6" s="1"/>
  <c r="P11" i="6"/>
  <c r="P9" i="6" s="1"/>
  <c r="O11" i="6"/>
  <c r="O9" i="6" s="1"/>
  <c r="N11" i="6"/>
  <c r="N9" i="6" s="1"/>
  <c r="M11" i="6"/>
  <c r="M9" i="6" s="1"/>
  <c r="L11" i="6"/>
  <c r="L9" i="6" s="1"/>
  <c r="K11" i="6"/>
  <c r="K9" i="6" s="1"/>
  <c r="J11" i="6"/>
  <c r="J9" i="6" s="1"/>
  <c r="I11" i="6"/>
  <c r="I9" i="6" s="1"/>
  <c r="H11" i="6"/>
  <c r="H9" i="6" s="1"/>
  <c r="G11" i="6"/>
  <c r="G9" i="6" s="1"/>
  <c r="K171" i="2" l="1"/>
  <c r="K182" i="2"/>
  <c r="K181" i="2" s="1"/>
  <c r="K11" i="2"/>
  <c r="K167" i="2"/>
  <c r="I10" i="2" l="1"/>
  <c r="I8" i="2" s="1"/>
  <c r="K44" i="2"/>
  <c r="K86" i="2" l="1"/>
  <c r="K166" i="2"/>
  <c r="K43" i="2"/>
  <c r="H10" i="2" l="1"/>
  <c r="H8" i="2" s="1"/>
  <c r="K10" i="2" l="1"/>
  <c r="K8" i="2"/>
</calcChain>
</file>

<file path=xl/sharedStrings.xml><?xml version="1.0" encoding="utf-8"?>
<sst xmlns="http://schemas.openxmlformats.org/spreadsheetml/2006/main" count="763" uniqueCount="204">
  <si>
    <t>Servicios personales</t>
  </si>
  <si>
    <t>Sueldos base</t>
  </si>
  <si>
    <t>Honorarios</t>
  </si>
  <si>
    <t>Sueldos base al personal eventual</t>
  </si>
  <si>
    <t>Prima quinquenal por años de servicios efectivos prestados</t>
  </si>
  <si>
    <t>Primas de vacaciones y dominical</t>
  </si>
  <si>
    <t>Aguinaldo o gratificación de fin de año</t>
  </si>
  <si>
    <t>Remuneraciones por horas extraordinarias</t>
  </si>
  <si>
    <t>Compensaciones por servicios eventuales</t>
  </si>
  <si>
    <t>Compensaciones de servicios</t>
  </si>
  <si>
    <t>Aportaciones al IMSS</t>
  </si>
  <si>
    <t>Aportaciones al INFONAVIT</t>
  </si>
  <si>
    <t>Aportaciones al Sistema de Ahorro para el Retiro</t>
  </si>
  <si>
    <t>Cuotas para el seguro de vida del personal civil</t>
  </si>
  <si>
    <t>Seguro de responsabilidad civil, asistencia legal y otros seguros</t>
  </si>
  <si>
    <t>Cuotas para el fondo de ahorro del personal civil</t>
  </si>
  <si>
    <t>Pago de liquidaciones</t>
  </si>
  <si>
    <t>Prestaciones establecidas por condiciones generales de trabajo o contratos colectivos de trabajo</t>
  </si>
  <si>
    <t>Compensación garantizada</t>
  </si>
  <si>
    <t>Apoyos a la capacitación de los servidores públicos</t>
  </si>
  <si>
    <t>Otras prestaciones</t>
  </si>
  <si>
    <t>Incrementos a las percepciones</t>
  </si>
  <si>
    <t>Previsiones para aportaciones al Sistema de Ahorro para el Retiro</t>
  </si>
  <si>
    <t>Estímulos al personal operativo</t>
  </si>
  <si>
    <t>Gasto de Operación</t>
  </si>
  <si>
    <t>Materiales y suministros</t>
  </si>
  <si>
    <t>Materiales y útiles de oficina</t>
  </si>
  <si>
    <t>Materiales y útiles de impresión y reproducción</t>
  </si>
  <si>
    <t>Material estadístico y geográfico</t>
  </si>
  <si>
    <t>Materiales y útiles para el procesamiento en equipos y bienes informáticos</t>
  </si>
  <si>
    <t>Material de apoyo informativo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</si>
  <si>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</si>
  <si>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</si>
  <si>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</si>
  <si>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</si>
  <si>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</si>
  <si>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</si>
  <si>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</si>
  <si>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</si>
  <si>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</si>
  <si>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</si>
  <si>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</si>
  <si>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</si>
  <si>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Materiales, accesorios y suministros de laboratorio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</si>
  <si>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</si>
  <si>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</si>
  <si>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</si>
  <si>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 y uniformes</t>
  </si>
  <si>
    <t>Prendas de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</si>
  <si>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</si>
  <si>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</si>
  <si>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</si>
  <si>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</si>
  <si>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</si>
  <si>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</si>
  <si>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</si>
  <si>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</si>
  <si>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</si>
  <si>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</si>
  <si>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agua</t>
  </si>
  <si>
    <t>Servicio telefónico convencional</t>
  </si>
  <si>
    <t>Servicio de telefonía celular</t>
  </si>
  <si>
    <t>Servicio de radiolocalización</t>
  </si>
  <si>
    <t>Servicios de telecomunicaciones</t>
  </si>
  <si>
    <t>Servicios de conducción de señales analógicas y digitales</t>
  </si>
  <si>
    <t>Servicio postal</t>
  </si>
  <si>
    <t>Servicio telegráfico</t>
  </si>
  <si>
    <t>Servicios integrales de telecomunicación</t>
  </si>
  <si>
    <t>Contratación de otros servicios</t>
  </si>
  <si>
    <t>Servicios integrales de infraestructura de cómputo</t>
  </si>
  <si>
    <t>Arrendamiento de edificios y locales</t>
  </si>
  <si>
    <t>Arrendamiento de equipo y bienes informáticos</t>
  </si>
  <si>
    <t>Arrendamiento de mobiliario</t>
  </si>
  <si>
    <t>Arrendamiento de vehículos terrestres, aéreos, marítimos, lacustres y fluviales para servicios públicos y la operación de programas públicos</t>
  </si>
  <si>
    <t>Arrendamiento de maquinaria y equipo</t>
  </si>
  <si>
    <t>Patentes, regalías y otros</t>
  </si>
  <si>
    <t>Otros Arrendamientos</t>
  </si>
  <si>
    <t>Otras asesorías para la operación de programas</t>
  </si>
  <si>
    <t>Servicios de informática</t>
  </si>
  <si>
    <t>Servicios relacionados con certificación de procesos</t>
  </si>
  <si>
    <t>Servicios de consultoría administrativa, procesos, técnica y en tecnologías de la información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</si>
  <si>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</si>
  <si>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</si>
  <si>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</si>
  <si>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</si>
  <si>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</si>
  <si>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</si>
  <si>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vigilancia</t>
  </si>
  <si>
    <t>Subcontratación de servicios con terceros</t>
  </si>
  <si>
    <t>Servicios integrales</t>
  </si>
  <si>
    <t>Servicios bancarios y financieros</t>
  </si>
  <si>
    <t>Seguro de responsabilidad patrimonial del Estado</t>
  </si>
  <si>
    <t>Seguros de bienes patrimoniales</t>
  </si>
  <si>
    <t>Almacenaje, embalaje y envase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</si>
  <si>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</si>
  <si>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</si>
  <si>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</si>
  <si>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</si>
  <si>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</si>
  <si>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</si>
  <si>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</si>
  <si>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</si>
  <si>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Difusión de mensajes sobre programas y actividades gubernamentales</t>
  </si>
  <si>
    <t>Servicios relacionados con monitoreo de información en medios masivos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</si>
  <si>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</si>
  <si>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</si>
  <si>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</si>
  <si>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</si>
  <si>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</si>
  <si>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nacionales por medio electrónico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</si>
  <si>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</si>
  <si>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</si>
  <si>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</si>
  <si>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Servicios integrales nacionales para servidores públicos en el desempeño de comisiones y funciones oficiales</t>
  </si>
  <si>
    <t>Gastos de orden social</t>
  </si>
  <si>
    <t>Congresos y convenciones</t>
  </si>
  <si>
    <t>Exposiciones</t>
  </si>
  <si>
    <t>Gastos para alimentación de servidores públicos de mando</t>
  </si>
  <si>
    <t>Otros impuestos y derechos</t>
  </si>
  <si>
    <t>Impuestos y derechos de importación</t>
  </si>
  <si>
    <t>Erogaciones por resoluciones por autoridad competente</t>
  </si>
  <si>
    <t>Impuesto sobre nóminas</t>
  </si>
  <si>
    <t>Participaciones en órganos de gobierno</t>
  </si>
  <si>
    <t>Otros de Corriente</t>
  </si>
  <si>
    <t>Penas, multas, accesorios y actualizaciones</t>
  </si>
  <si>
    <t>Transferencias, asignaciones, subsidios y otras ayudas</t>
  </si>
  <si>
    <t>Premios, recompensas, pensiones de gracia y pensión recreativa estudiantil</t>
  </si>
  <si>
    <t>Compensaciones por servicios de carácter social</t>
  </si>
  <si>
    <t>Aportaciones a fideicomisos públicos</t>
  </si>
  <si>
    <t>Donativos a instituciones sin fines de lucro</t>
  </si>
  <si>
    <t>Cuotas y aportaciones a organismos internacionales</t>
  </si>
  <si>
    <t>Gasto de Inversión</t>
  </si>
  <si>
    <t>Bienes muebles, inmuebles e intangibles</t>
  </si>
  <si>
    <t>Mobiliario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</si>
  <si>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</si>
  <si>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</si>
  <si>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</si>
  <si>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</si>
  <si>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</si>
  <si>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</si>
  <si>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</si>
  <si>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</si>
  <si>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</si>
  <si>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</si>
  <si>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</si>
  <si>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</si>
  <si>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</si>
  <si>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</si>
  <si>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</si>
  <si>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</si>
  <si>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</si>
  <si>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</si>
  <si>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</si>
  <si>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</si>
  <si>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</si>
  <si>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</si>
  <si>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</si>
  <si>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</si>
  <si>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Transferencias a fideicomisos, mandatos y otros análogos</t>
  </si>
  <si>
    <t>Donativos</t>
  </si>
  <si>
    <t>Transferencias al exterior</t>
  </si>
  <si>
    <t>Mobiliario y equipo de administración</t>
  </si>
  <si>
    <t>Vehículos y equipo de transporte</t>
  </si>
  <si>
    <t>Banco Nacional de Obras y Servicios Públicos, S.N.C.</t>
  </si>
  <si>
    <t>Gasto Programable (Anual)</t>
  </si>
  <si>
    <t>Miles de pesos</t>
  </si>
  <si>
    <t xml:space="preserve"> Modificado
(a)</t>
  </si>
  <si>
    <t xml:space="preserve"> Ejercido
(b)</t>
  </si>
  <si>
    <t>Gasto Programable</t>
  </si>
  <si>
    <t>Gasto corriente</t>
  </si>
  <si>
    <t>Gasto Programable (Al periodo)</t>
  </si>
  <si>
    <t>Gasto Programable por Calendario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</si>
  <si>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</si>
  <si>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</si>
  <si>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</si>
  <si>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</si>
  <si>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</si>
  <si>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</si>
  <si>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</si>
  <si>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</si>
  <si>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</si>
  <si>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</si>
  <si>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</si>
  <si>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</si>
  <si>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Gasto de Inversión </t>
  </si>
  <si>
    <t xml:space="preserve"> Modificado
Anual</t>
  </si>
  <si>
    <t xml:space="preserve"> Ejercido
Anual</t>
  </si>
  <si>
    <t>Programado al periodo</t>
  </si>
  <si>
    <t>Ejercido al periodo</t>
  </si>
  <si>
    <t>Plaguicidas, abonos y fertilizantes</t>
  </si>
  <si>
    <t>Equipo de administración</t>
  </si>
  <si>
    <t>Creación de plazas</t>
  </si>
  <si>
    <t>Productos textiles</t>
  </si>
  <si>
    <t>Servicio de gas</t>
  </si>
  <si>
    <t>Difusión de mensajes comerciales para promover la venta de productos o servicios</t>
  </si>
  <si>
    <t>Servicios estadísticos y geográficos</t>
  </si>
  <si>
    <t>Impresiones de documentos oficiales para la prestación de servicios públicos, identificación, formatos administrativos y fiscales, formas valoradas, certificados y títulos</t>
  </si>
  <si>
    <t>Maquinaria y equipo eléctrico y electrónico</t>
  </si>
  <si>
    <t>Estímulos por productividad y eficiencia</t>
  </si>
  <si>
    <t>Servicios de digitalización</t>
  </si>
  <si>
    <t>Instalación del personal federal</t>
  </si>
  <si>
    <t>Variaciones
d=a-b</t>
  </si>
  <si>
    <t>Blancos y otros productos textiles, excepto prendas de vestir</t>
  </si>
  <si>
    <t>Gasto Programable (Mayo)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</si>
</sst>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64" fontId="0" fillId="0" borderId="0" xfId="1" applyNumberFormat="1" applyFont="1" applyAlignment="1">
      <alignment horizontal="left" vertical="top"/>
    </xf>
    <xf numFmtId="164" fontId="0" fillId="0" borderId="0" xfId="1" applyNumberFormat="1" applyFont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/>
    </xf>
    <xf numFmtId="164" fontId="2" fillId="3" borderId="0" xfId="1" applyNumberFormat="1" applyFont="1" applyFill="1" applyAlignment="1">
      <alignment vertical="top"/>
    </xf>
    <xf numFmtId="164" fontId="2" fillId="0" borderId="0" xfId="1" applyNumberFormat="1" applyFont="1" applyFill="1" applyAlignment="1">
      <alignment vertical="top"/>
    </xf>
    <xf numFmtId="164" fontId="0" fillId="0" borderId="0" xfId="0" applyNumberFormat="1"/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Alignment="1">
      <alignment vertical="top" wrapText="1"/>
    </xf>
    <xf numFmtId="164" fontId="2" fillId="4" borderId="0" xfId="1" applyNumberFormat="1" applyFont="1" applyFill="1" applyAlignment="1">
      <alignment vertical="top"/>
    </xf>
    <xf numFmtId="165" fontId="2" fillId="4" borderId="0" xfId="1" applyNumberFormat="1" applyFont="1" applyFill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/>
    </xf>
    <xf numFmtId="164" fontId="3" fillId="5" borderId="1" xfId="1" applyNumberFormat="1" applyFont="1" applyFill="1" applyBorder="1" applyAlignment="1">
      <alignment vertical="top"/>
    </xf>
    <xf numFmtId="165" fontId="3" fillId="5" borderId="1" xfId="1" applyNumberFormat="1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 wrapText="1"/>
    </xf>
    <xf numFmtId="164" fontId="3" fillId="5" borderId="2" xfId="1" applyNumberFormat="1" applyFont="1" applyFill="1" applyBorder="1" applyAlignment="1">
      <alignment vertical="top"/>
    </xf>
    <xf numFmtId="165" fontId="3" fillId="5" borderId="2" xfId="1" applyNumberFormat="1" applyFont="1" applyFill="1" applyBorder="1" applyAlignment="1">
      <alignment vertical="top"/>
    </xf>
    <xf numFmtId="0" fontId="0" fillId="5" borderId="0" xfId="0" applyFill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top"/>
    </xf>
    <xf numFmtId="164" fontId="0" fillId="5" borderId="2" xfId="1" applyNumberFormat="1" applyFont="1" applyFill="1" applyBorder="1" applyAlignment="1">
      <alignment vertical="top"/>
    </xf>
    <xf numFmtId="164" fontId="0" fillId="5" borderId="0" xfId="1" applyNumberFormat="1" applyFont="1" applyFill="1" applyBorder="1" applyAlignment="1">
      <alignment vertical="top"/>
    </xf>
    <xf numFmtId="165" fontId="0" fillId="5" borderId="2" xfId="1" applyNumberFormat="1" applyFont="1" applyFill="1" applyBorder="1" applyAlignment="1">
      <alignment vertical="top"/>
    </xf>
    <xf numFmtId="0" fontId="0" fillId="6" borderId="3" xfId="0" applyFill="1" applyBorder="1" applyAlignment="1">
      <alignment horizontal="left" vertical="top"/>
    </xf>
    <xf numFmtId="0" fontId="0" fillId="6" borderId="3" xfId="0" applyFill="1" applyBorder="1" applyAlignment="1">
      <alignment vertical="top" wrapText="1"/>
    </xf>
    <xf numFmtId="0" fontId="0" fillId="6" borderId="3" xfId="0" applyFill="1" applyBorder="1" applyAlignment="1">
      <alignment vertical="top"/>
    </xf>
    <xf numFmtId="164" fontId="0" fillId="6" borderId="3" xfId="1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4" fontId="2" fillId="3" borderId="0" xfId="1" applyNumberFormat="1" applyFont="1" applyFill="1" applyAlignment="1">
      <alignment horizontal="left" vertical="top"/>
    </xf>
    <xf numFmtId="164" fontId="2" fillId="3" borderId="0" xfId="1" applyNumberFormat="1" applyFont="1" applyFill="1" applyAlignment="1">
      <alignment horizontal="center" vertical="top" wrapText="1"/>
    </xf>
    <xf numFmtId="164" fontId="2" fillId="3" borderId="0" xfId="1" applyNumberFormat="1" applyFont="1" applyFill="1" applyAlignment="1">
      <alignment horizontal="center" vertical="top"/>
    </xf>
    <xf numFmtId="164" fontId="2" fillId="4" borderId="0" xfId="1" applyNumberFormat="1" applyFont="1" applyFill="1" applyAlignment="1">
      <alignment horizontal="left" vertical="top"/>
    </xf>
    <xf numFmtId="164" fontId="2" fillId="4" borderId="0" xfId="1" applyNumberFormat="1" applyFont="1" applyFill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3" fillId="0" borderId="2" xfId="1" applyNumberFormat="1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 wrapText="1"/>
    </xf>
    <xf numFmtId="164" fontId="0" fillId="0" borderId="4" xfId="1" applyNumberFormat="1" applyFont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7" xfId="0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/>
    </xf>
    <xf numFmtId="164" fontId="3" fillId="6" borderId="1" xfId="1" applyNumberFormat="1" applyFont="1" applyFill="1" applyBorder="1" applyAlignment="1">
      <alignment vertical="top"/>
    </xf>
    <xf numFmtId="0" fontId="0" fillId="6" borderId="0" xfId="0" applyFill="1" applyAlignment="1">
      <alignment horizontal="left" vertical="top"/>
    </xf>
    <xf numFmtId="0" fontId="3" fillId="6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vertical="top" wrapText="1"/>
    </xf>
    <xf numFmtId="164" fontId="3" fillId="6" borderId="2" xfId="1" applyNumberFormat="1" applyFont="1" applyFill="1" applyBorder="1" applyAlignment="1">
      <alignment vertical="top"/>
    </xf>
    <xf numFmtId="0" fontId="0" fillId="6" borderId="4" xfId="0" applyFill="1" applyBorder="1" applyAlignment="1">
      <alignment horizontal="left" vertical="top"/>
    </xf>
    <xf numFmtId="0" fontId="0" fillId="6" borderId="4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164" fontId="0" fillId="6" borderId="4" xfId="1" applyNumberFormat="1" applyFont="1" applyFill="1" applyBorder="1" applyAlignment="1">
      <alignment vertical="top"/>
    </xf>
    <xf numFmtId="0" fontId="3" fillId="6" borderId="0" xfId="0" applyFont="1" applyFill="1" applyBorder="1" applyAlignment="1">
      <alignment horizontal="left" vertical="top"/>
    </xf>
    <xf numFmtId="0" fontId="0" fillId="6" borderId="4" xfId="0" applyFill="1" applyBorder="1" applyAlignment="1">
      <alignment vertical="top"/>
    </xf>
    <xf numFmtId="0" fontId="0" fillId="6" borderId="8" xfId="0" applyFill="1" applyBorder="1" applyAlignment="1">
      <alignment horizontal="left" vertical="top"/>
    </xf>
    <xf numFmtId="0" fontId="0" fillId="6" borderId="8" xfId="0" applyFill="1" applyBorder="1" applyAlignment="1">
      <alignment vertical="top" wrapText="1"/>
    </xf>
    <xf numFmtId="164" fontId="0" fillId="6" borderId="8" xfId="1" applyNumberFormat="1" applyFont="1" applyFill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3" fillId="0" borderId="4" xfId="1" applyNumberFormat="1" applyFont="1" applyBorder="1" applyAlignment="1">
      <alignment vertical="top"/>
    </xf>
    <xf numFmtId="4" fontId="0" fillId="0" borderId="0" xfId="0" applyNumberFormat="1"/>
    <xf numFmtId="0" fontId="0" fillId="6" borderId="2" xfId="0" applyFill="1" applyBorder="1" applyAlignment="1">
      <alignment horizontal="left" vertical="top"/>
    </xf>
    <xf numFmtId="0" fontId="0" fillId="6" borderId="2" xfId="0" applyFill="1" applyBorder="1" applyAlignment="1">
      <alignment vertical="top" wrapText="1"/>
    </xf>
    <xf numFmtId="164" fontId="0" fillId="6" borderId="2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47626</xdr:rowOff>
    </xdr:from>
    <xdr:to>
      <xdr:col>10</xdr:col>
      <xdr:colOff>523875</xdr:colOff>
      <xdr:row>3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877050" y="4762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19051</xdr:rowOff>
    </xdr:from>
    <xdr:to>
      <xdr:col>10</xdr:col>
      <xdr:colOff>561975</xdr:colOff>
      <xdr:row>3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15150" y="19051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628649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857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28576</xdr:rowOff>
    </xdr:from>
    <xdr:to>
      <xdr:col>10</xdr:col>
      <xdr:colOff>590550</xdr:colOff>
      <xdr:row>3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15150" y="2857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590549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24765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85725</xdr:colOff>
      <xdr:row>0</xdr:row>
      <xdr:rowOff>9526</xdr:rowOff>
    </xdr:from>
    <xdr:to>
      <xdr:col>18</xdr:col>
      <xdr:colOff>76200</xdr:colOff>
      <xdr:row>2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34850" y="9526"/>
          <a:ext cx="1400175" cy="5524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5</xdr:col>
      <xdr:colOff>533399</xdr:colOff>
      <xdr:row>3</xdr:row>
      <xdr:rowOff>47624</xdr:rowOff>
    </xdr:to>
    <xdr:pic>
      <xdr:nvPicPr>
        <xdr:cNvPr id="2" name="Imagen 1" descr="H:\0001 Comunicación 2013\02. Imagen Banobras\Imagen Presidencia\SHCP\Logo SHCP_horizontal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" t="23736" b="37362"/>
        <a:stretch/>
      </xdr:blipFill>
      <xdr:spPr bwMode="auto">
        <a:xfrm>
          <a:off x="800100" y="0"/>
          <a:ext cx="1466849" cy="619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457200</xdr:colOff>
      <xdr:row>0</xdr:row>
      <xdr:rowOff>38101</xdr:rowOff>
    </xdr:from>
    <xdr:to>
      <xdr:col>12</xdr:col>
      <xdr:colOff>790575</xdr:colOff>
      <xdr:row>3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48625" y="38101"/>
          <a:ext cx="1400175" cy="552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O188"/>
  <sheetViews>
    <sheetView showGridLines="0" tabSelected="1" topLeftCell="A157" workbookViewId="0">
      <selection activeCell="H20" sqref="H20"/>
    </sheetView>
  </sheetViews>
  <sheetFormatPr baseColWidth="10" defaultRowHeight="15" x14ac:dyDescent="0.25"/>
  <cols>
    <col min="1" max="1" width="3.710937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9" width="14.7109375" style="8" customWidth="1"/>
    <col min="10" max="10" width="0.7109375" style="8" customWidth="1"/>
    <col min="11" max="11" width="14.7109375" style="8" customWidth="1"/>
    <col min="12" max="12" width="3.7109375" customWidth="1"/>
    <col min="13" max="13" width="11.7109375" bestFit="1" customWidth="1"/>
    <col min="14" max="14" width="17.7109375" bestFit="1" customWidth="1"/>
    <col min="15" max="15" width="11.7109375" bestFit="1" customWidth="1"/>
  </cols>
  <sheetData>
    <row r="1" spans="2:15" s="3" customFormat="1" x14ac:dyDescent="0.25">
      <c r="B1" s="104" t="s">
        <v>163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5" s="3" customFormat="1" x14ac:dyDescent="0.25">
      <c r="B2" s="105" t="s">
        <v>164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2:15" s="3" customFormat="1" x14ac:dyDescent="0.25">
      <c r="B3" s="105" t="s">
        <v>165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5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</row>
    <row r="5" spans="2:15" x14ac:dyDescent="0.25">
      <c r="C5" s="4"/>
      <c r="E5" s="4"/>
      <c r="H5" s="7"/>
      <c r="I5" s="7"/>
      <c r="J5" s="7"/>
      <c r="K5" s="7"/>
    </row>
    <row r="6" spans="2:15" ht="30" x14ac:dyDescent="0.25">
      <c r="B6" s="9"/>
      <c r="C6" s="10"/>
      <c r="D6" s="9"/>
      <c r="E6" s="10"/>
      <c r="F6" s="9"/>
      <c r="H6" s="9" t="s">
        <v>166</v>
      </c>
      <c r="I6" s="9" t="s">
        <v>167</v>
      </c>
      <c r="J6" s="6"/>
      <c r="K6" s="9" t="s">
        <v>201</v>
      </c>
    </row>
    <row r="7" spans="2:15" ht="3.75" customHeight="1" x14ac:dyDescent="0.25">
      <c r="B7" s="7"/>
      <c r="C7" s="11"/>
      <c r="D7" s="7"/>
      <c r="E7" s="11"/>
      <c r="F7" s="12"/>
      <c r="H7" s="7"/>
      <c r="I7" s="7"/>
      <c r="J7" s="7"/>
      <c r="K7" s="7"/>
    </row>
    <row r="8" spans="2:15" x14ac:dyDescent="0.25">
      <c r="B8" s="13" t="s">
        <v>168</v>
      </c>
      <c r="C8" s="14"/>
      <c r="D8" s="13"/>
      <c r="E8" s="14"/>
      <c r="F8" s="15"/>
      <c r="G8" s="16"/>
      <c r="H8" s="17">
        <f>+H10+H181</f>
        <v>3171673.5087826401</v>
      </c>
      <c r="I8" s="17">
        <f>+I10+I181</f>
        <v>944168.4218780396</v>
      </c>
      <c r="J8" s="18"/>
      <c r="K8" s="17">
        <f>+H8-I8</f>
        <v>2227505.0869046003</v>
      </c>
      <c r="M8" s="100"/>
      <c r="N8" s="100"/>
      <c r="O8" s="100"/>
    </row>
    <row r="9" spans="2:15" ht="3.75" customHeight="1" x14ac:dyDescent="0.25">
      <c r="C9" s="4"/>
      <c r="E9" s="4"/>
      <c r="H9" s="7"/>
      <c r="I9" s="7"/>
      <c r="J9" s="7"/>
      <c r="K9" s="7"/>
    </row>
    <row r="10" spans="2:15" x14ac:dyDescent="0.25">
      <c r="B10" s="20" t="s">
        <v>169</v>
      </c>
      <c r="C10" s="21"/>
      <c r="D10" s="20"/>
      <c r="E10" s="21"/>
      <c r="F10" s="22"/>
      <c r="G10" s="16"/>
      <c r="H10" s="23">
        <f>+H11+H43+H166</f>
        <v>3162233.5547826402</v>
      </c>
      <c r="I10" s="23">
        <f>+I11+I43+I166</f>
        <v>944168.4218780396</v>
      </c>
      <c r="J10" s="16"/>
      <c r="K10" s="24">
        <f t="shared" ref="K10:K41" si="0">+H10-I10</f>
        <v>2218065.1329046004</v>
      </c>
    </row>
    <row r="11" spans="2:15" x14ac:dyDescent="0.25">
      <c r="B11" s="25" t="s">
        <v>0</v>
      </c>
      <c r="C11" s="26"/>
      <c r="D11" s="26"/>
      <c r="E11" s="26"/>
      <c r="F11" s="27"/>
      <c r="G11" s="28"/>
      <c r="H11" s="29">
        <v>943170.83489263942</v>
      </c>
      <c r="I11" s="29">
        <v>377959.49961803958</v>
      </c>
      <c r="J11" s="28"/>
      <c r="K11" s="30">
        <f t="shared" si="0"/>
        <v>565211.33527459984</v>
      </c>
    </row>
    <row r="12" spans="2:15" x14ac:dyDescent="0.25">
      <c r="B12" s="31"/>
      <c r="C12" s="32">
        <v>1100</v>
      </c>
      <c r="D12" s="33" t="s">
        <v>134</v>
      </c>
      <c r="E12" s="32"/>
      <c r="F12" s="34"/>
      <c r="G12" s="28"/>
      <c r="H12" s="35">
        <v>317380.7040299995</v>
      </c>
      <c r="I12" s="35">
        <v>118632.39726999955</v>
      </c>
      <c r="J12" s="35">
        <f t="shared" ref="J12" si="1">J13</f>
        <v>0</v>
      </c>
      <c r="K12" s="36">
        <f t="shared" si="0"/>
        <v>198748.30675999995</v>
      </c>
    </row>
    <row r="13" spans="2:15" x14ac:dyDescent="0.25">
      <c r="B13" s="31"/>
      <c r="C13" s="37"/>
      <c r="D13" s="31"/>
      <c r="E13" s="38">
        <v>11301</v>
      </c>
      <c r="F13" s="39" t="s">
        <v>1</v>
      </c>
      <c r="G13" s="40"/>
      <c r="H13" s="41">
        <v>317380.7040299995</v>
      </c>
      <c r="I13" s="41">
        <v>118632.39726999955</v>
      </c>
      <c r="J13" s="41"/>
      <c r="K13" s="43">
        <f t="shared" si="0"/>
        <v>198748.30675999995</v>
      </c>
    </row>
    <row r="14" spans="2:15" x14ac:dyDescent="0.25">
      <c r="B14" s="37"/>
      <c r="C14" s="32">
        <v>1200</v>
      </c>
      <c r="D14" s="33" t="s">
        <v>135</v>
      </c>
      <c r="E14" s="32"/>
      <c r="F14" s="34"/>
      <c r="G14" s="28"/>
      <c r="H14" s="35">
        <v>6292.5950000000003</v>
      </c>
      <c r="I14" s="35">
        <v>402.43025</v>
      </c>
      <c r="J14" s="28"/>
      <c r="K14" s="36">
        <f t="shared" si="0"/>
        <v>5890.1647499999999</v>
      </c>
    </row>
    <row r="15" spans="2:15" x14ac:dyDescent="0.25">
      <c r="B15" s="37"/>
      <c r="C15" s="37"/>
      <c r="D15" s="31"/>
      <c r="E15" s="38">
        <v>12101</v>
      </c>
      <c r="F15" s="39" t="s">
        <v>2</v>
      </c>
      <c r="G15" s="40"/>
      <c r="H15" s="41">
        <v>2030.625</v>
      </c>
      <c r="I15" s="41">
        <v>402.43025</v>
      </c>
      <c r="J15" s="41"/>
      <c r="K15" s="43">
        <f t="shared" si="0"/>
        <v>1628.1947500000001</v>
      </c>
    </row>
    <row r="16" spans="2:15" x14ac:dyDescent="0.25">
      <c r="B16" s="37"/>
      <c r="C16" s="37"/>
      <c r="D16" s="31"/>
      <c r="E16" s="38">
        <v>12201</v>
      </c>
      <c r="F16" s="39" t="s">
        <v>3</v>
      </c>
      <c r="G16" s="40"/>
      <c r="H16" s="41">
        <v>4261.97</v>
      </c>
      <c r="I16" s="41">
        <v>0</v>
      </c>
      <c r="J16" s="41"/>
      <c r="K16" s="43">
        <f t="shared" si="0"/>
        <v>4261.97</v>
      </c>
    </row>
    <row r="17" spans="2:11" x14ac:dyDescent="0.25">
      <c r="B17" s="37"/>
      <c r="C17" s="32">
        <v>1300</v>
      </c>
      <c r="D17" s="33" t="s">
        <v>136</v>
      </c>
      <c r="E17" s="32"/>
      <c r="F17" s="34"/>
      <c r="G17" s="28"/>
      <c r="H17" s="35">
        <v>205674.45484000008</v>
      </c>
      <c r="I17" s="35">
        <v>83813.712030000024</v>
      </c>
      <c r="J17" s="28"/>
      <c r="K17" s="36">
        <f t="shared" si="0"/>
        <v>121860.74281000005</v>
      </c>
    </row>
    <row r="18" spans="2:11" x14ac:dyDescent="0.25">
      <c r="B18" s="37"/>
      <c r="C18" s="37"/>
      <c r="D18" s="31"/>
      <c r="E18" s="38">
        <v>13101</v>
      </c>
      <c r="F18" s="39" t="s">
        <v>4</v>
      </c>
      <c r="G18" s="40"/>
      <c r="H18" s="41">
        <v>40209.888119999989</v>
      </c>
      <c r="I18" s="41">
        <v>18903.822469999977</v>
      </c>
      <c r="J18" s="41"/>
      <c r="K18" s="43">
        <f t="shared" si="0"/>
        <v>21306.065650000011</v>
      </c>
    </row>
    <row r="19" spans="2:11" x14ac:dyDescent="0.25">
      <c r="B19" s="37"/>
      <c r="C19" s="37"/>
      <c r="D19" s="31"/>
      <c r="E19" s="38">
        <v>13201</v>
      </c>
      <c r="F19" s="39" t="s">
        <v>5</v>
      </c>
      <c r="G19" s="40"/>
      <c r="H19" s="41">
        <v>11758.439999999997</v>
      </c>
      <c r="I19" s="41">
        <v>5323.3792200000034</v>
      </c>
      <c r="J19" s="41"/>
      <c r="K19" s="43">
        <f t="shared" si="0"/>
        <v>6435.0607799999934</v>
      </c>
    </row>
    <row r="20" spans="2:11" x14ac:dyDescent="0.25">
      <c r="B20" s="37"/>
      <c r="C20" s="37"/>
      <c r="D20" s="31"/>
      <c r="E20" s="38">
        <v>13202</v>
      </c>
      <c r="F20" s="39" t="s">
        <v>6</v>
      </c>
      <c r="G20" s="40"/>
      <c r="H20" s="41">
        <v>151899.10799000008</v>
      </c>
      <c r="I20" s="41">
        <v>57779.491610000048</v>
      </c>
      <c r="J20" s="41"/>
      <c r="K20" s="43">
        <f t="shared" si="0"/>
        <v>94119.616380000021</v>
      </c>
    </row>
    <row r="21" spans="2:11" x14ac:dyDescent="0.25">
      <c r="B21" s="37"/>
      <c r="C21" s="37"/>
      <c r="D21" s="31"/>
      <c r="E21" s="38">
        <v>13301</v>
      </c>
      <c r="F21" s="39" t="s">
        <v>7</v>
      </c>
      <c r="G21" s="40"/>
      <c r="H21" s="41">
        <v>0</v>
      </c>
      <c r="I21" s="41">
        <v>0</v>
      </c>
      <c r="J21" s="41"/>
      <c r="K21" s="43">
        <f t="shared" si="0"/>
        <v>0</v>
      </c>
    </row>
    <row r="22" spans="2:11" x14ac:dyDescent="0.25">
      <c r="B22" s="37"/>
      <c r="C22" s="37"/>
      <c r="D22" s="31"/>
      <c r="E22" s="38">
        <v>13404</v>
      </c>
      <c r="F22" s="39" t="s">
        <v>8</v>
      </c>
      <c r="G22" s="40"/>
      <c r="H22" s="41">
        <v>1807.0187299999991</v>
      </c>
      <c r="I22" s="41">
        <v>1807.0187299999993</v>
      </c>
      <c r="J22" s="41"/>
      <c r="K22" s="43">
        <f t="shared" si="0"/>
        <v>0</v>
      </c>
    </row>
    <row r="23" spans="2:11" x14ac:dyDescent="0.25">
      <c r="B23" s="37"/>
      <c r="C23" s="37"/>
      <c r="D23" s="31"/>
      <c r="E23" s="38">
        <v>13406</v>
      </c>
      <c r="F23" s="39" t="s">
        <v>9</v>
      </c>
      <c r="G23" s="40"/>
      <c r="H23" s="41">
        <v>0</v>
      </c>
      <c r="I23" s="41">
        <v>0</v>
      </c>
      <c r="J23" s="41"/>
      <c r="K23" s="43">
        <f t="shared" si="0"/>
        <v>0</v>
      </c>
    </row>
    <row r="24" spans="2:11" x14ac:dyDescent="0.25">
      <c r="B24" s="37"/>
      <c r="C24" s="32">
        <v>1400</v>
      </c>
      <c r="D24" s="33" t="s">
        <v>137</v>
      </c>
      <c r="E24" s="32"/>
      <c r="F24" s="34"/>
      <c r="G24" s="28"/>
      <c r="H24" s="35">
        <v>87692.939854839991</v>
      </c>
      <c r="I24" s="35">
        <v>40312.36122524002</v>
      </c>
      <c r="J24" s="28"/>
      <c r="K24" s="36">
        <f t="shared" si="0"/>
        <v>47380.578629599971</v>
      </c>
    </row>
    <row r="25" spans="2:11" x14ac:dyDescent="0.25">
      <c r="B25" s="37"/>
      <c r="C25" s="37"/>
      <c r="D25" s="31"/>
      <c r="E25" s="38">
        <v>14103</v>
      </c>
      <c r="F25" s="39" t="s">
        <v>10</v>
      </c>
      <c r="G25" s="40"/>
      <c r="H25" s="41">
        <v>44883.743944839996</v>
      </c>
      <c r="I25" s="41">
        <v>22371.898495240013</v>
      </c>
      <c r="J25" s="41"/>
      <c r="K25" s="43">
        <f t="shared" si="0"/>
        <v>22511.845449599983</v>
      </c>
    </row>
    <row r="26" spans="2:11" x14ac:dyDescent="0.25">
      <c r="B26" s="37"/>
      <c r="C26" s="37"/>
      <c r="D26" s="31"/>
      <c r="E26" s="38">
        <v>14202</v>
      </c>
      <c r="F26" s="39" t="s">
        <v>11</v>
      </c>
      <c r="G26" s="40"/>
      <c r="H26" s="41">
        <v>22243.69196</v>
      </c>
      <c r="I26" s="41">
        <v>10944.905040000007</v>
      </c>
      <c r="J26" s="41"/>
      <c r="K26" s="43">
        <f t="shared" si="0"/>
        <v>11298.786919999993</v>
      </c>
    </row>
    <row r="27" spans="2:11" x14ac:dyDescent="0.25">
      <c r="B27" s="37"/>
      <c r="C27" s="37"/>
      <c r="D27" s="31"/>
      <c r="E27" s="38">
        <v>14301</v>
      </c>
      <c r="F27" s="39" t="s">
        <v>12</v>
      </c>
      <c r="G27" s="40"/>
      <c r="H27" s="41">
        <v>8897.0639500000034</v>
      </c>
      <c r="I27" s="41">
        <v>4377.9642700000022</v>
      </c>
      <c r="J27" s="41"/>
      <c r="K27" s="43">
        <f t="shared" si="0"/>
        <v>4519.0996800000012</v>
      </c>
    </row>
    <row r="28" spans="2:11" x14ac:dyDescent="0.25">
      <c r="B28" s="37"/>
      <c r="C28" s="37"/>
      <c r="D28" s="31"/>
      <c r="E28" s="38">
        <v>14401</v>
      </c>
      <c r="F28" s="39" t="s">
        <v>13</v>
      </c>
      <c r="G28" s="40"/>
      <c r="H28" s="41">
        <v>8334.5400000000009</v>
      </c>
      <c r="I28" s="41">
        <v>1526.5255099999999</v>
      </c>
      <c r="J28" s="41"/>
      <c r="K28" s="43">
        <f t="shared" si="0"/>
        <v>6808.0144900000014</v>
      </c>
    </row>
    <row r="29" spans="2:11" x14ac:dyDescent="0.25">
      <c r="B29" s="37"/>
      <c r="C29" s="37"/>
      <c r="D29" s="31"/>
      <c r="E29" s="38">
        <v>14406</v>
      </c>
      <c r="F29" s="39" t="s">
        <v>14</v>
      </c>
      <c r="G29" s="40"/>
      <c r="H29" s="41">
        <v>3333.9</v>
      </c>
      <c r="I29" s="41">
        <v>1091.0679100000002</v>
      </c>
      <c r="J29" s="41"/>
      <c r="K29" s="43">
        <f t="shared" si="0"/>
        <v>2242.8320899999999</v>
      </c>
    </row>
    <row r="30" spans="2:11" x14ac:dyDescent="0.25">
      <c r="B30" s="37"/>
      <c r="C30" s="32">
        <v>1500</v>
      </c>
      <c r="D30" s="33" t="s">
        <v>138</v>
      </c>
      <c r="E30" s="32"/>
      <c r="F30" s="34"/>
      <c r="G30" s="28"/>
      <c r="H30" s="35">
        <v>281970.04638780002</v>
      </c>
      <c r="I30" s="35">
        <v>109794.99277279999</v>
      </c>
      <c r="J30" s="28"/>
      <c r="K30" s="36">
        <f t="shared" si="0"/>
        <v>172175.05361500004</v>
      </c>
    </row>
    <row r="31" spans="2:11" x14ac:dyDescent="0.25">
      <c r="B31" s="37"/>
      <c r="C31" s="37"/>
      <c r="D31" s="31"/>
      <c r="E31" s="38">
        <v>15101</v>
      </c>
      <c r="F31" s="39" t="s">
        <v>15</v>
      </c>
      <c r="G31" s="40"/>
      <c r="H31" s="41">
        <v>21431.399999999987</v>
      </c>
      <c r="I31" s="41">
        <v>8273.9969899999905</v>
      </c>
      <c r="J31" s="41"/>
      <c r="K31" s="43">
        <f t="shared" si="0"/>
        <v>13157.403009999996</v>
      </c>
    </row>
    <row r="32" spans="2:11" x14ac:dyDescent="0.25">
      <c r="B32" s="31"/>
      <c r="C32" s="37"/>
      <c r="D32" s="31"/>
      <c r="E32" s="38">
        <v>15202</v>
      </c>
      <c r="F32" s="39" t="s">
        <v>16</v>
      </c>
      <c r="G32" s="40"/>
      <c r="H32" s="41">
        <v>10722.680090000002</v>
      </c>
      <c r="I32" s="41">
        <v>10722.680090000002</v>
      </c>
      <c r="J32" s="41"/>
      <c r="K32" s="43">
        <f t="shared" si="0"/>
        <v>0</v>
      </c>
    </row>
    <row r="33" spans="2:11" ht="30" x14ac:dyDescent="0.25">
      <c r="B33" s="31"/>
      <c r="C33" s="37"/>
      <c r="D33" s="31"/>
      <c r="E33" s="38">
        <v>15401</v>
      </c>
      <c r="F33" s="39" t="s">
        <v>17</v>
      </c>
      <c r="G33" s="40"/>
      <c r="H33" s="41">
        <v>110518.69732780007</v>
      </c>
      <c r="I33" s="41">
        <v>42639.265882799991</v>
      </c>
      <c r="J33" s="41"/>
      <c r="K33" s="43">
        <f t="shared" si="0"/>
        <v>67879.431445000082</v>
      </c>
    </row>
    <row r="34" spans="2:11" x14ac:dyDescent="0.25">
      <c r="B34" s="31"/>
      <c r="C34" s="37"/>
      <c r="D34" s="31"/>
      <c r="E34" s="38">
        <v>15402</v>
      </c>
      <c r="F34" s="39" t="s">
        <v>18</v>
      </c>
      <c r="G34" s="40"/>
      <c r="H34" s="41">
        <v>90742.680059999999</v>
      </c>
      <c r="I34" s="41">
        <v>27977.750670000019</v>
      </c>
      <c r="J34" s="41"/>
      <c r="K34" s="43">
        <f t="shared" si="0"/>
        <v>62764.929389999976</v>
      </c>
    </row>
    <row r="35" spans="2:11" x14ac:dyDescent="0.25">
      <c r="B35" s="31"/>
      <c r="C35" s="37"/>
      <c r="D35" s="31"/>
      <c r="E35" s="38">
        <v>15501</v>
      </c>
      <c r="F35" s="39" t="s">
        <v>19</v>
      </c>
      <c r="G35" s="40"/>
      <c r="H35" s="41">
        <v>1744.6320000000001</v>
      </c>
      <c r="I35" s="41">
        <v>0</v>
      </c>
      <c r="J35" s="41"/>
      <c r="K35" s="43">
        <f t="shared" si="0"/>
        <v>1744.6320000000001</v>
      </c>
    </row>
    <row r="36" spans="2:11" x14ac:dyDescent="0.25">
      <c r="B36" s="31"/>
      <c r="C36" s="37"/>
      <c r="D36" s="31"/>
      <c r="E36" s="38">
        <v>15901</v>
      </c>
      <c r="F36" s="39" t="s">
        <v>20</v>
      </c>
      <c r="G36" s="40"/>
      <c r="H36" s="41">
        <v>46809.956909999994</v>
      </c>
      <c r="I36" s="41">
        <v>20181.299139999992</v>
      </c>
      <c r="J36" s="41"/>
      <c r="K36" s="43">
        <f t="shared" si="0"/>
        <v>26628.657770000002</v>
      </c>
    </row>
    <row r="37" spans="2:11" x14ac:dyDescent="0.25">
      <c r="B37" s="31"/>
      <c r="C37" s="32">
        <v>1600</v>
      </c>
      <c r="D37" s="33" t="s">
        <v>139</v>
      </c>
      <c r="E37" s="32"/>
      <c r="F37" s="34"/>
      <c r="G37" s="28"/>
      <c r="H37" s="35">
        <v>17354.348000000002</v>
      </c>
      <c r="I37" s="35">
        <v>0</v>
      </c>
      <c r="J37" s="28"/>
      <c r="K37" s="36">
        <f t="shared" si="0"/>
        <v>17354.348000000002</v>
      </c>
    </row>
    <row r="38" spans="2:11" x14ac:dyDescent="0.25">
      <c r="B38" s="31"/>
      <c r="C38" s="37"/>
      <c r="D38" s="31"/>
      <c r="E38" s="38">
        <v>16101</v>
      </c>
      <c r="F38" s="39" t="s">
        <v>21</v>
      </c>
      <c r="G38" s="40"/>
      <c r="H38" s="41">
        <v>17354.348000000002</v>
      </c>
      <c r="I38" s="41">
        <v>0</v>
      </c>
      <c r="J38" s="41"/>
      <c r="K38" s="43">
        <f t="shared" si="0"/>
        <v>17354.348000000002</v>
      </c>
    </row>
    <row r="39" spans="2:11" x14ac:dyDescent="0.25">
      <c r="B39" s="31"/>
      <c r="C39" s="37"/>
      <c r="D39" s="31"/>
      <c r="E39" s="38">
        <v>16102</v>
      </c>
      <c r="F39" s="39" t="s">
        <v>191</v>
      </c>
      <c r="G39" s="40"/>
      <c r="H39" s="41">
        <v>0</v>
      </c>
      <c r="I39" s="41">
        <v>0</v>
      </c>
      <c r="J39" s="41"/>
      <c r="K39" s="43">
        <f t="shared" si="0"/>
        <v>0</v>
      </c>
    </row>
    <row r="40" spans="2:11" x14ac:dyDescent="0.25">
      <c r="B40" s="31"/>
      <c r="C40" s="32">
        <v>1700</v>
      </c>
      <c r="D40" s="33" t="s">
        <v>140</v>
      </c>
      <c r="E40" s="32"/>
      <c r="F40" s="34"/>
      <c r="G40" s="28"/>
      <c r="H40" s="35">
        <v>26805.746779999976</v>
      </c>
      <c r="I40" s="35">
        <v>25003.606069999998</v>
      </c>
      <c r="J40" s="28"/>
      <c r="K40" s="36">
        <f t="shared" si="0"/>
        <v>1802.1407099999778</v>
      </c>
    </row>
    <row r="41" spans="2:11" x14ac:dyDescent="0.25">
      <c r="B41" s="31"/>
      <c r="C41" s="37"/>
      <c r="D41" s="31"/>
      <c r="E41" s="38">
        <v>17102</v>
      </c>
      <c r="F41" s="39" t="s">
        <v>23</v>
      </c>
      <c r="G41" s="40"/>
      <c r="H41" s="41">
        <v>257.64400000000001</v>
      </c>
      <c r="I41" s="41">
        <v>0</v>
      </c>
      <c r="J41" s="41"/>
      <c r="K41" s="43">
        <f t="shared" si="0"/>
        <v>257.64400000000001</v>
      </c>
    </row>
    <row r="42" spans="2:11" x14ac:dyDescent="0.25">
      <c r="B42" s="31"/>
      <c r="C42" s="37"/>
      <c r="D42" s="31"/>
      <c r="E42" s="38">
        <v>17101</v>
      </c>
      <c r="F42" s="39" t="s">
        <v>198</v>
      </c>
      <c r="G42" s="40"/>
      <c r="H42" s="41">
        <v>26548.102779999976</v>
      </c>
      <c r="I42" s="41">
        <v>25003.606069999998</v>
      </c>
      <c r="J42" s="41"/>
      <c r="K42" s="43">
        <f t="shared" ref="K42:K73" si="2">+H42-I42</f>
        <v>1544.4967099999776</v>
      </c>
    </row>
    <row r="43" spans="2:11" x14ac:dyDescent="0.25">
      <c r="B43" s="25" t="s">
        <v>24</v>
      </c>
      <c r="C43" s="26"/>
      <c r="D43" s="26"/>
      <c r="E43" s="26"/>
      <c r="F43" s="27"/>
      <c r="G43" s="28"/>
      <c r="H43" s="29">
        <v>1310013.2802200001</v>
      </c>
      <c r="I43" s="29">
        <v>254159.55245999998</v>
      </c>
      <c r="J43" s="28"/>
      <c r="K43" s="30">
        <f t="shared" si="2"/>
        <v>1055853.7277600002</v>
      </c>
    </row>
    <row r="44" spans="2:11" x14ac:dyDescent="0.25">
      <c r="B44" s="25" t="s">
        <v>25</v>
      </c>
      <c r="C44" s="26"/>
      <c r="D44" s="26"/>
      <c r="E44" s="26"/>
      <c r="F44" s="27"/>
      <c r="G44" s="28"/>
      <c r="H44" s="29">
        <v>10521.75597</v>
      </c>
      <c r="I44" s="29">
        <v>2201.6369799999998</v>
      </c>
      <c r="J44" s="28"/>
      <c r="K44" s="30">
        <f t="shared" si="2"/>
        <v>8320.1189900000008</v>
      </c>
    </row>
    <row r="45" spans="2:11" x14ac:dyDescent="0.25">
      <c r="B45" s="31"/>
      <c r="C45" s="32">
        <v>2100</v>
      </c>
      <c r="D45" s="33" t="s">
        <v>141</v>
      </c>
      <c r="E45" s="32"/>
      <c r="F45" s="34"/>
      <c r="G45" s="28"/>
      <c r="H45" s="35">
        <v>2301.2529999999997</v>
      </c>
      <c r="I45" s="35">
        <v>466.40481999999992</v>
      </c>
      <c r="J45" s="28"/>
      <c r="K45" s="36">
        <f t="shared" si="2"/>
        <v>1834.8481799999997</v>
      </c>
    </row>
    <row r="46" spans="2:11" x14ac:dyDescent="0.25">
      <c r="B46" s="31"/>
      <c r="C46" s="37"/>
      <c r="D46" s="31"/>
      <c r="E46" s="38">
        <v>21101</v>
      </c>
      <c r="F46" s="39" t="s">
        <v>26</v>
      </c>
      <c r="G46" s="40"/>
      <c r="H46" s="41">
        <v>1790</v>
      </c>
      <c r="I46" s="41">
        <v>340.88125999999988</v>
      </c>
      <c r="J46" s="41"/>
      <c r="K46" s="43">
        <f t="shared" si="2"/>
        <v>1449.1187400000001</v>
      </c>
    </row>
    <row r="47" spans="2:11" x14ac:dyDescent="0.25">
      <c r="B47" s="31"/>
      <c r="C47" s="37"/>
      <c r="D47" s="31"/>
      <c r="E47" s="38">
        <v>21201</v>
      </c>
      <c r="F47" s="39" t="s">
        <v>27</v>
      </c>
      <c r="G47" s="40"/>
      <c r="H47" s="41">
        <v>32.484999999999999</v>
      </c>
      <c r="I47" s="41">
        <v>0</v>
      </c>
      <c r="J47" s="41"/>
      <c r="K47" s="43">
        <f t="shared" si="2"/>
        <v>32.484999999999999</v>
      </c>
    </row>
    <row r="48" spans="2:11" x14ac:dyDescent="0.25">
      <c r="B48" s="31"/>
      <c r="C48" s="37"/>
      <c r="D48" s="31"/>
      <c r="E48" s="38">
        <v>21301</v>
      </c>
      <c r="F48" s="39" t="s">
        <v>28</v>
      </c>
      <c r="G48" s="40"/>
      <c r="H48" s="41">
        <v>6.33</v>
      </c>
      <c r="I48" s="41">
        <v>0</v>
      </c>
      <c r="J48" s="41"/>
      <c r="K48" s="43">
        <f t="shared" si="2"/>
        <v>6.33</v>
      </c>
    </row>
    <row r="49" spans="2:11" x14ac:dyDescent="0.25">
      <c r="B49" s="31"/>
      <c r="C49" s="37"/>
      <c r="D49" s="31"/>
      <c r="E49" s="38">
        <v>21401</v>
      </c>
      <c r="F49" s="39" t="s">
        <v>29</v>
      </c>
      <c r="G49" s="40"/>
      <c r="H49" s="41">
        <v>37.011000000000003</v>
      </c>
      <c r="I49" s="41">
        <v>4.8158199999999995</v>
      </c>
      <c r="J49" s="41"/>
      <c r="K49" s="43">
        <f t="shared" si="2"/>
        <v>32.195180000000001</v>
      </c>
    </row>
    <row r="50" spans="2:11" x14ac:dyDescent="0.25">
      <c r="B50" s="31"/>
      <c r="C50" s="37"/>
      <c r="D50" s="31"/>
      <c r="E50" s="38">
        <v>21501</v>
      </c>
      <c r="F50" s="39" t="s">
        <v>30</v>
      </c>
      <c r="G50" s="40"/>
      <c r="H50" s="41">
        <v>380.40300000000002</v>
      </c>
      <c r="I50" s="41">
        <v>109.38613000000001</v>
      </c>
      <c r="J50" s="41"/>
      <c r="K50" s="43">
        <f t="shared" si="2"/>
        <v>271.01687000000004</v>
      </c>
    </row>
    <row r="51" spans="2:11" x14ac:dyDescent="0.25">
      <c r="B51" s="31"/>
      <c r="C51" s="37"/>
      <c r="D51" s="31"/>
      <c r="E51" s="38">
        <v>21601</v>
      </c>
      <c r="F51" s="39" t="s">
        <v>31</v>
      </c>
      <c r="G51" s="40"/>
      <c r="H51" s="41">
        <v>55.024000000000001</v>
      </c>
      <c r="I51" s="41">
        <v>11.321610000000005</v>
      </c>
      <c r="J51" s="41"/>
      <c r="K51" s="43">
        <f t="shared" si="2"/>
        <v>43.702389999999994</v>
      </c>
    </row>
    <row r="52" spans="2:11" x14ac:dyDescent="0.25">
      <c r="B52" s="31"/>
      <c r="C52" s="32">
        <v>2200</v>
      </c>
      <c r="D52" s="33" t="s">
        <v>142</v>
      </c>
      <c r="E52" s="32"/>
      <c r="F52" s="34"/>
      <c r="G52" s="28"/>
      <c r="H52" s="35">
        <v>1710.423</v>
      </c>
      <c r="I52" s="35">
        <v>352.71611999999988</v>
      </c>
      <c r="J52" s="28"/>
      <c r="K52" s="36">
        <f t="shared" si="2"/>
        <v>1357.7068800000002</v>
      </c>
    </row>
    <row r="53" spans="2:11" ht="30" x14ac:dyDescent="0.25">
      <c r="B53" s="31"/>
      <c r="C53" s="37"/>
      <c r="D53" s="31"/>
      <c r="E53" s="38">
        <v>22104</v>
      </c>
      <c r="F53" s="39" t="s">
        <v>32</v>
      </c>
      <c r="G53" s="40"/>
      <c r="H53" s="41">
        <v>1587.78</v>
      </c>
      <c r="I53" s="41">
        <v>320.90280999999987</v>
      </c>
      <c r="J53" s="41"/>
      <c r="K53" s="43">
        <f t="shared" si="2"/>
        <v>1266.8771900000002</v>
      </c>
    </row>
    <row r="54" spans="2:11" x14ac:dyDescent="0.25">
      <c r="B54" s="31"/>
      <c r="C54" s="37"/>
      <c r="D54" s="31"/>
      <c r="E54" s="38">
        <v>22301</v>
      </c>
      <c r="F54" s="39" t="s">
        <v>33</v>
      </c>
      <c r="G54" s="40"/>
      <c r="H54" s="41">
        <v>122.643</v>
      </c>
      <c r="I54" s="41">
        <v>31.813309999999998</v>
      </c>
      <c r="J54" s="41"/>
      <c r="K54" s="43">
        <f t="shared" si="2"/>
        <v>90.829689999999999</v>
      </c>
    </row>
    <row r="55" spans="2:11" x14ac:dyDescent="0.25">
      <c r="B55" s="31"/>
      <c r="C55" s="32">
        <v>2400</v>
      </c>
      <c r="D55" s="33" t="s">
        <v>143</v>
      </c>
      <c r="E55" s="32"/>
      <c r="F55" s="34"/>
      <c r="G55" s="28"/>
      <c r="H55" s="35">
        <v>1492.759</v>
      </c>
      <c r="I55" s="35">
        <v>246.63394999999997</v>
      </c>
      <c r="J55" s="28"/>
      <c r="K55" s="36">
        <f t="shared" si="2"/>
        <v>1246.1250500000001</v>
      </c>
    </row>
    <row r="56" spans="2:11" x14ac:dyDescent="0.25">
      <c r="B56" s="31"/>
      <c r="C56" s="37"/>
      <c r="D56" s="31"/>
      <c r="E56" s="38">
        <v>24101</v>
      </c>
      <c r="F56" s="39" t="s">
        <v>34</v>
      </c>
      <c r="G56" s="40"/>
      <c r="H56" s="41">
        <v>70.501999999999995</v>
      </c>
      <c r="I56" s="41">
        <v>24.441380000000002</v>
      </c>
      <c r="J56" s="41"/>
      <c r="K56" s="43">
        <f t="shared" si="2"/>
        <v>46.060619999999993</v>
      </c>
    </row>
    <row r="57" spans="2:11" x14ac:dyDescent="0.25">
      <c r="B57" s="31"/>
      <c r="C57" s="37"/>
      <c r="D57" s="31"/>
      <c r="E57" s="38">
        <v>24201</v>
      </c>
      <c r="F57" s="39" t="s">
        <v>35</v>
      </c>
      <c r="G57" s="40"/>
      <c r="H57" s="41">
        <v>10.102</v>
      </c>
      <c r="I57" s="41">
        <v>0.65448000000000006</v>
      </c>
      <c r="J57" s="41"/>
      <c r="K57" s="43">
        <f t="shared" si="2"/>
        <v>9.4475200000000008</v>
      </c>
    </row>
    <row r="58" spans="2:11" x14ac:dyDescent="0.25">
      <c r="B58" s="31"/>
      <c r="C58" s="37"/>
      <c r="D58" s="31"/>
      <c r="E58" s="38">
        <v>24301</v>
      </c>
      <c r="F58" s="39" t="s">
        <v>36</v>
      </c>
      <c r="G58" s="40"/>
      <c r="H58" s="41">
        <v>10.502000000000001</v>
      </c>
      <c r="I58" s="41">
        <v>1.96678</v>
      </c>
      <c r="J58" s="41"/>
      <c r="K58" s="43">
        <f t="shared" si="2"/>
        <v>8.5352200000000007</v>
      </c>
    </row>
    <row r="59" spans="2:11" x14ac:dyDescent="0.25">
      <c r="B59" s="31"/>
      <c r="C59" s="37"/>
      <c r="D59" s="31"/>
      <c r="E59" s="38">
        <v>24401</v>
      </c>
      <c r="F59" s="39" t="s">
        <v>37</v>
      </c>
      <c r="G59" s="40"/>
      <c r="H59" s="41">
        <v>31.5</v>
      </c>
      <c r="I59" s="41">
        <v>2.5386199999999999</v>
      </c>
      <c r="J59" s="41"/>
      <c r="K59" s="43">
        <f t="shared" si="2"/>
        <v>28.961379999999998</v>
      </c>
    </row>
    <row r="60" spans="2:11" x14ac:dyDescent="0.25">
      <c r="B60" s="31"/>
      <c r="C60" s="37"/>
      <c r="D60" s="31"/>
      <c r="E60" s="38">
        <v>24501</v>
      </c>
      <c r="F60" s="39" t="s">
        <v>38</v>
      </c>
      <c r="G60" s="40"/>
      <c r="H60" s="41">
        <v>21.5</v>
      </c>
      <c r="I60" s="41">
        <v>0</v>
      </c>
      <c r="J60" s="41"/>
      <c r="K60" s="43">
        <f t="shared" si="2"/>
        <v>21.5</v>
      </c>
    </row>
    <row r="61" spans="2:11" x14ac:dyDescent="0.25">
      <c r="B61" s="31"/>
      <c r="C61" s="37"/>
      <c r="D61" s="31"/>
      <c r="E61" s="38">
        <v>24601</v>
      </c>
      <c r="F61" s="39" t="s">
        <v>39</v>
      </c>
      <c r="G61" s="40"/>
      <c r="H61" s="41">
        <v>623.26099999999997</v>
      </c>
      <c r="I61" s="41">
        <v>92.21656999999999</v>
      </c>
      <c r="J61" s="41"/>
      <c r="K61" s="43">
        <f t="shared" si="2"/>
        <v>531.04442999999992</v>
      </c>
    </row>
    <row r="62" spans="2:11" x14ac:dyDescent="0.25">
      <c r="B62" s="31"/>
      <c r="C62" s="37"/>
      <c r="D62" s="31"/>
      <c r="E62" s="38">
        <v>24701</v>
      </c>
      <c r="F62" s="39" t="s">
        <v>40</v>
      </c>
      <c r="G62" s="40"/>
      <c r="H62" s="41">
        <v>41.4</v>
      </c>
      <c r="I62" s="41">
        <v>13.52535</v>
      </c>
      <c r="J62" s="41"/>
      <c r="K62" s="43">
        <f t="shared" si="2"/>
        <v>27.874649999999999</v>
      </c>
    </row>
    <row r="63" spans="2:11" x14ac:dyDescent="0.25">
      <c r="B63" s="31"/>
      <c r="C63" s="37"/>
      <c r="D63" s="31"/>
      <c r="E63" s="38">
        <v>24801</v>
      </c>
      <c r="F63" s="39" t="s">
        <v>41</v>
      </c>
      <c r="G63" s="40"/>
      <c r="H63" s="41">
        <v>354.00200000000001</v>
      </c>
      <c r="I63" s="41">
        <v>55.163110000000003</v>
      </c>
      <c r="J63" s="41"/>
      <c r="K63" s="43">
        <f t="shared" si="2"/>
        <v>298.83888999999999</v>
      </c>
    </row>
    <row r="64" spans="2:11" x14ac:dyDescent="0.25">
      <c r="B64" s="31"/>
      <c r="C64" s="37"/>
      <c r="D64" s="31"/>
      <c r="E64" s="38">
        <v>24901</v>
      </c>
      <c r="F64" s="39" t="s">
        <v>42</v>
      </c>
      <c r="G64" s="40"/>
      <c r="H64" s="41">
        <v>329.99</v>
      </c>
      <c r="I64" s="41">
        <v>56.127659999999999</v>
      </c>
      <c r="J64" s="41"/>
      <c r="K64" s="43">
        <f t="shared" si="2"/>
        <v>273.86234000000002</v>
      </c>
    </row>
    <row r="65" spans="2:11" x14ac:dyDescent="0.25">
      <c r="B65" s="31"/>
      <c r="C65" s="32">
        <v>2500</v>
      </c>
      <c r="D65" s="33" t="s">
        <v>144</v>
      </c>
      <c r="E65" s="32"/>
      <c r="F65" s="34"/>
      <c r="G65" s="28"/>
      <c r="H65" s="35">
        <v>18</v>
      </c>
      <c r="I65" s="35">
        <v>2.0988599999999997</v>
      </c>
      <c r="J65" s="28"/>
      <c r="K65" s="36">
        <f t="shared" si="2"/>
        <v>15.90114</v>
      </c>
    </row>
    <row r="66" spans="2:11" x14ac:dyDescent="0.25">
      <c r="B66" s="31"/>
      <c r="C66" s="92"/>
      <c r="D66" s="28"/>
      <c r="E66" s="38">
        <v>25201</v>
      </c>
      <c r="F66" s="39" t="s">
        <v>189</v>
      </c>
      <c r="G66" s="28"/>
      <c r="H66" s="41">
        <v>3.6</v>
      </c>
      <c r="I66" s="41">
        <v>2.0988599999999997</v>
      </c>
      <c r="J66" s="41"/>
      <c r="K66" s="43">
        <f t="shared" si="2"/>
        <v>1.5011400000000004</v>
      </c>
    </row>
    <row r="67" spans="2:11" x14ac:dyDescent="0.25">
      <c r="B67" s="31"/>
      <c r="C67" s="37"/>
      <c r="D67" s="31"/>
      <c r="E67" s="38">
        <v>25501</v>
      </c>
      <c r="F67" s="39" t="s">
        <v>43</v>
      </c>
      <c r="G67" s="40"/>
      <c r="H67" s="41">
        <v>14.4</v>
      </c>
      <c r="I67" s="41">
        <v>0</v>
      </c>
      <c r="J67" s="41"/>
      <c r="K67" s="43">
        <f t="shared" si="2"/>
        <v>14.4</v>
      </c>
    </row>
    <row r="68" spans="2:11" x14ac:dyDescent="0.25">
      <c r="B68" s="31"/>
      <c r="C68" s="32">
        <v>2600</v>
      </c>
      <c r="D68" s="33" t="s">
        <v>145</v>
      </c>
      <c r="E68" s="32"/>
      <c r="F68" s="34"/>
      <c r="G68" s="28"/>
      <c r="H68" s="35">
        <v>3807.6879700000004</v>
      </c>
      <c r="I68" s="35">
        <v>1071.46441</v>
      </c>
      <c r="J68" s="28"/>
      <c r="K68" s="36">
        <f t="shared" si="2"/>
        <v>2736.2235600000004</v>
      </c>
    </row>
    <row r="69" spans="2:11" ht="45" x14ac:dyDescent="0.25">
      <c r="B69" s="31"/>
      <c r="C69" s="37"/>
      <c r="D69" s="31"/>
      <c r="E69" s="38">
        <v>26102</v>
      </c>
      <c r="F69" s="39" t="s">
        <v>44</v>
      </c>
      <c r="G69" s="40"/>
      <c r="H69" s="41">
        <v>2270.5339700000004</v>
      </c>
      <c r="I69" s="41">
        <v>642.56027999999992</v>
      </c>
      <c r="J69" s="41"/>
      <c r="K69" s="43">
        <f t="shared" si="2"/>
        <v>1627.9736900000005</v>
      </c>
    </row>
    <row r="70" spans="2:11" ht="30" x14ac:dyDescent="0.25">
      <c r="B70" s="31"/>
      <c r="C70" s="37"/>
      <c r="D70" s="31"/>
      <c r="E70" s="38">
        <v>26103</v>
      </c>
      <c r="F70" s="39" t="s">
        <v>45</v>
      </c>
      <c r="G70" s="40"/>
      <c r="H70" s="41">
        <v>1524.9639999999999</v>
      </c>
      <c r="I70" s="41">
        <v>423.74250000000001</v>
      </c>
      <c r="J70" s="41"/>
      <c r="K70" s="43">
        <f t="shared" si="2"/>
        <v>1101.2214999999999</v>
      </c>
    </row>
    <row r="71" spans="2:11" ht="30" x14ac:dyDescent="0.25">
      <c r="B71" s="31"/>
      <c r="C71" s="37"/>
      <c r="D71" s="31"/>
      <c r="E71" s="38">
        <v>26105</v>
      </c>
      <c r="F71" s="39" t="s">
        <v>46</v>
      </c>
      <c r="G71" s="40"/>
      <c r="H71" s="41">
        <v>12.19</v>
      </c>
      <c r="I71" s="41">
        <v>5.1616299999999997</v>
      </c>
      <c r="J71" s="41"/>
      <c r="K71" s="43">
        <f t="shared" si="2"/>
        <v>7.0283699999999998</v>
      </c>
    </row>
    <row r="72" spans="2:11" x14ac:dyDescent="0.25">
      <c r="B72" s="31"/>
      <c r="C72" s="32">
        <v>2700</v>
      </c>
      <c r="D72" s="33" t="s">
        <v>146</v>
      </c>
      <c r="E72" s="32"/>
      <c r="F72" s="34"/>
      <c r="G72" s="28"/>
      <c r="H72" s="35">
        <v>993.423</v>
      </c>
      <c r="I72" s="35">
        <v>19.23865</v>
      </c>
      <c r="J72" s="28"/>
      <c r="K72" s="36">
        <f t="shared" si="2"/>
        <v>974.18434999999999</v>
      </c>
    </row>
    <row r="73" spans="2:11" x14ac:dyDescent="0.25">
      <c r="B73" s="31"/>
      <c r="C73" s="37"/>
      <c r="D73" s="31"/>
      <c r="E73" s="38">
        <v>27101</v>
      </c>
      <c r="F73" s="39" t="s">
        <v>47</v>
      </c>
      <c r="G73" s="40"/>
      <c r="H73" s="41">
        <v>55</v>
      </c>
      <c r="I73" s="41">
        <v>19.040369999999999</v>
      </c>
      <c r="J73" s="41"/>
      <c r="K73" s="43">
        <f t="shared" si="2"/>
        <v>35.959630000000004</v>
      </c>
    </row>
    <row r="74" spans="2:11" x14ac:dyDescent="0.25">
      <c r="B74" s="31"/>
      <c r="C74" s="37"/>
      <c r="D74" s="31"/>
      <c r="E74" s="38">
        <v>27201</v>
      </c>
      <c r="F74" s="39" t="s">
        <v>48</v>
      </c>
      <c r="G74" s="40"/>
      <c r="H74" s="41">
        <v>30</v>
      </c>
      <c r="I74" s="41">
        <v>0.19828000000000001</v>
      </c>
      <c r="J74" s="41"/>
      <c r="K74" s="43">
        <f t="shared" ref="K74:K105" si="3">+H74-I74</f>
        <v>29.80172</v>
      </c>
    </row>
    <row r="75" spans="2:11" x14ac:dyDescent="0.25">
      <c r="B75" s="31"/>
      <c r="C75" s="37"/>
      <c r="D75" s="31"/>
      <c r="E75" s="38">
        <v>27301</v>
      </c>
      <c r="F75" s="39" t="s">
        <v>49</v>
      </c>
      <c r="G75" s="40"/>
      <c r="H75" s="41">
        <v>905.923</v>
      </c>
      <c r="I75" s="41">
        <v>0</v>
      </c>
      <c r="J75" s="41"/>
      <c r="K75" s="43">
        <f t="shared" si="3"/>
        <v>905.923</v>
      </c>
    </row>
    <row r="76" spans="2:11" x14ac:dyDescent="0.25">
      <c r="B76" s="31"/>
      <c r="C76" s="37"/>
      <c r="D76" s="31"/>
      <c r="E76" s="38">
        <v>27401</v>
      </c>
      <c r="F76" s="39" t="s">
        <v>192</v>
      </c>
      <c r="G76" s="49"/>
      <c r="H76" s="41">
        <v>2</v>
      </c>
      <c r="I76" s="41">
        <v>0</v>
      </c>
      <c r="J76" s="42"/>
      <c r="K76" s="43">
        <f t="shared" si="3"/>
        <v>2</v>
      </c>
    </row>
    <row r="77" spans="2:11" x14ac:dyDescent="0.25">
      <c r="B77" s="31"/>
      <c r="C77" s="37"/>
      <c r="D77" s="31"/>
      <c r="E77" s="38">
        <v>27501</v>
      </c>
      <c r="F77" s="39" t="s">
        <v>202</v>
      </c>
      <c r="G77" s="49"/>
      <c r="H77" s="41">
        <v>0.5</v>
      </c>
      <c r="I77" s="41">
        <v>0</v>
      </c>
      <c r="J77" s="42"/>
      <c r="K77" s="43">
        <f t="shared" si="3"/>
        <v>0.5</v>
      </c>
    </row>
    <row r="78" spans="2:11" x14ac:dyDescent="0.25">
      <c r="B78" s="31"/>
      <c r="C78" s="32">
        <v>2900</v>
      </c>
      <c r="D78" s="33" t="s">
        <v>147</v>
      </c>
      <c r="E78" s="32"/>
      <c r="F78" s="34"/>
      <c r="G78" s="28"/>
      <c r="H78" s="35">
        <v>198.21</v>
      </c>
      <c r="I78" s="35">
        <v>43.080169999999995</v>
      </c>
      <c r="J78" s="28"/>
      <c r="K78" s="36">
        <f t="shared" si="3"/>
        <v>155.12983000000003</v>
      </c>
    </row>
    <row r="79" spans="2:11" x14ac:dyDescent="0.25">
      <c r="B79" s="31"/>
      <c r="C79" s="37"/>
      <c r="D79" s="31"/>
      <c r="E79" s="38">
        <v>29101</v>
      </c>
      <c r="F79" s="39" t="s">
        <v>50</v>
      </c>
      <c r="G79" s="40"/>
      <c r="H79" s="41">
        <v>10.557</v>
      </c>
      <c r="I79" s="41">
        <v>1.4430799999999999</v>
      </c>
      <c r="J79" s="41"/>
      <c r="K79" s="43">
        <f t="shared" si="3"/>
        <v>9.1139200000000002</v>
      </c>
    </row>
    <row r="80" spans="2:11" x14ac:dyDescent="0.25">
      <c r="B80" s="31"/>
      <c r="C80" s="37"/>
      <c r="D80" s="31"/>
      <c r="E80" s="38">
        <v>29201</v>
      </c>
      <c r="F80" s="39" t="s">
        <v>51</v>
      </c>
      <c r="G80" s="40"/>
      <c r="H80" s="41">
        <v>67.19</v>
      </c>
      <c r="I80" s="41">
        <v>19.085660000000001</v>
      </c>
      <c r="J80" s="41"/>
      <c r="K80" s="43">
        <f t="shared" si="3"/>
        <v>48.104339999999993</v>
      </c>
    </row>
    <row r="81" spans="2:11" ht="30" x14ac:dyDescent="0.25">
      <c r="B81" s="31"/>
      <c r="C81" s="37"/>
      <c r="D81" s="31"/>
      <c r="E81" s="38">
        <v>29301</v>
      </c>
      <c r="F81" s="39" t="s">
        <v>52</v>
      </c>
      <c r="G81" s="40"/>
      <c r="H81" s="41">
        <v>3.601</v>
      </c>
      <c r="I81" s="41">
        <v>0</v>
      </c>
      <c r="J81" s="41"/>
      <c r="K81" s="43">
        <f t="shared" si="3"/>
        <v>3.601</v>
      </c>
    </row>
    <row r="82" spans="2:11" x14ac:dyDescent="0.25">
      <c r="B82" s="31"/>
      <c r="C82" s="37"/>
      <c r="D82" s="31"/>
      <c r="E82" s="38">
        <v>29401</v>
      </c>
      <c r="F82" s="39" t="s">
        <v>53</v>
      </c>
      <c r="G82" s="40"/>
      <c r="H82" s="41">
        <v>6.5</v>
      </c>
      <c r="I82" s="41">
        <v>0</v>
      </c>
      <c r="J82" s="41"/>
      <c r="K82" s="43">
        <f t="shared" si="3"/>
        <v>6.5</v>
      </c>
    </row>
    <row r="83" spans="2:11" x14ac:dyDescent="0.25">
      <c r="B83" s="31"/>
      <c r="C83" s="37"/>
      <c r="D83" s="31"/>
      <c r="E83" s="38">
        <v>29601</v>
      </c>
      <c r="F83" s="39" t="s">
        <v>54</v>
      </c>
      <c r="G83" s="40"/>
      <c r="H83" s="41">
        <v>65.36</v>
      </c>
      <c r="I83" s="41">
        <v>4.140299999999999</v>
      </c>
      <c r="J83" s="41"/>
      <c r="K83" s="43">
        <f t="shared" si="3"/>
        <v>61.219700000000003</v>
      </c>
    </row>
    <row r="84" spans="2:11" x14ac:dyDescent="0.25">
      <c r="B84" s="31"/>
      <c r="C84" s="37"/>
      <c r="D84" s="31"/>
      <c r="E84" s="38">
        <v>29801</v>
      </c>
      <c r="F84" s="39" t="s">
        <v>55</v>
      </c>
      <c r="G84" s="40"/>
      <c r="H84" s="41">
        <v>40.000999999999998</v>
      </c>
      <c r="I84" s="41">
        <v>18.41113</v>
      </c>
      <c r="J84" s="41"/>
      <c r="K84" s="43">
        <f t="shared" si="3"/>
        <v>21.589869999999998</v>
      </c>
    </row>
    <row r="85" spans="2:11" x14ac:dyDescent="0.25">
      <c r="B85" s="31"/>
      <c r="C85" s="37"/>
      <c r="D85" s="31"/>
      <c r="E85" s="38">
        <v>29901</v>
      </c>
      <c r="F85" s="39" t="s">
        <v>56</v>
      </c>
      <c r="G85" s="40"/>
      <c r="H85" s="41">
        <v>5.0010000000000003</v>
      </c>
      <c r="I85" s="41">
        <v>0</v>
      </c>
      <c r="J85" s="41"/>
      <c r="K85" s="43">
        <f t="shared" si="3"/>
        <v>5.0010000000000003</v>
      </c>
    </row>
    <row r="86" spans="2:11" x14ac:dyDescent="0.25">
      <c r="B86" s="25" t="s">
        <v>57</v>
      </c>
      <c r="C86" s="26"/>
      <c r="D86" s="26"/>
      <c r="E86" s="26"/>
      <c r="F86" s="27"/>
      <c r="G86" s="28"/>
      <c r="H86" s="29">
        <v>1299491.52425</v>
      </c>
      <c r="I86" s="29">
        <v>251957.91547999997</v>
      </c>
      <c r="J86" s="28"/>
      <c r="K86" s="30">
        <f t="shared" si="3"/>
        <v>1047533.60877</v>
      </c>
    </row>
    <row r="87" spans="2:11" x14ac:dyDescent="0.25">
      <c r="B87" s="31"/>
      <c r="C87" s="32">
        <v>3100</v>
      </c>
      <c r="D87" s="33" t="s">
        <v>148</v>
      </c>
      <c r="E87" s="32"/>
      <c r="F87" s="34"/>
      <c r="G87" s="28"/>
      <c r="H87" s="35">
        <v>289105.77100000001</v>
      </c>
      <c r="I87" s="35">
        <v>85125.741219999996</v>
      </c>
      <c r="J87" s="28"/>
      <c r="K87" s="36">
        <f t="shared" si="3"/>
        <v>203980.02978000001</v>
      </c>
    </row>
    <row r="88" spans="2:11" x14ac:dyDescent="0.25">
      <c r="B88" s="31"/>
      <c r="C88" s="37"/>
      <c r="D88" s="31"/>
      <c r="E88" s="38">
        <v>31101</v>
      </c>
      <c r="F88" s="39" t="s">
        <v>58</v>
      </c>
      <c r="G88" s="40"/>
      <c r="H88" s="41">
        <v>8109.1790000000001</v>
      </c>
      <c r="I88" s="41">
        <v>2433.0232099999998</v>
      </c>
      <c r="J88" s="41"/>
      <c r="K88" s="43">
        <f t="shared" si="3"/>
        <v>5676.1557900000007</v>
      </c>
    </row>
    <row r="89" spans="2:11" x14ac:dyDescent="0.25">
      <c r="B89" s="31"/>
      <c r="C89" s="37"/>
      <c r="D89" s="31"/>
      <c r="E89" s="38">
        <v>31201</v>
      </c>
      <c r="F89" s="39" t="s">
        <v>193</v>
      </c>
      <c r="G89" s="40"/>
      <c r="H89" s="41">
        <v>72.001000000000005</v>
      </c>
      <c r="I89" s="41">
        <v>14.31606</v>
      </c>
      <c r="J89" s="41"/>
      <c r="K89" s="43">
        <f t="shared" si="3"/>
        <v>57.684940000000005</v>
      </c>
    </row>
    <row r="90" spans="2:11" x14ac:dyDescent="0.25">
      <c r="B90" s="31"/>
      <c r="C90" s="37"/>
      <c r="D90" s="31"/>
      <c r="E90" s="38">
        <v>31301</v>
      </c>
      <c r="F90" s="39" t="s">
        <v>59</v>
      </c>
      <c r="G90" s="40"/>
      <c r="H90" s="41">
        <v>1967.5319999999999</v>
      </c>
      <c r="I90" s="41">
        <v>565.22342000000003</v>
      </c>
      <c r="J90" s="41"/>
      <c r="K90" s="43">
        <f t="shared" si="3"/>
        <v>1402.3085799999999</v>
      </c>
    </row>
    <row r="91" spans="2:11" x14ac:dyDescent="0.25">
      <c r="B91" s="31"/>
      <c r="C91" s="37"/>
      <c r="D91" s="31"/>
      <c r="E91" s="38">
        <v>31401</v>
      </c>
      <c r="F91" s="39" t="s">
        <v>60</v>
      </c>
      <c r="G91" s="40"/>
      <c r="H91" s="41">
        <v>5030</v>
      </c>
      <c r="I91" s="41">
        <v>1150.2821300000001</v>
      </c>
      <c r="J91" s="41"/>
      <c r="K91" s="43">
        <f t="shared" si="3"/>
        <v>3879.7178699999999</v>
      </c>
    </row>
    <row r="92" spans="2:11" x14ac:dyDescent="0.25">
      <c r="B92" s="31"/>
      <c r="C92" s="37"/>
      <c r="D92" s="31"/>
      <c r="E92" s="38">
        <v>31501</v>
      </c>
      <c r="F92" s="39" t="s">
        <v>61</v>
      </c>
      <c r="G92" s="40"/>
      <c r="H92" s="41">
        <v>1993.9680000000001</v>
      </c>
      <c r="I92" s="41">
        <v>46.549359999999943</v>
      </c>
      <c r="J92" s="41"/>
      <c r="K92" s="43">
        <f t="shared" si="3"/>
        <v>1947.4186400000001</v>
      </c>
    </row>
    <row r="93" spans="2:11" x14ac:dyDescent="0.25">
      <c r="B93" s="31"/>
      <c r="C93" s="37"/>
      <c r="D93" s="31"/>
      <c r="E93" s="38">
        <v>31601</v>
      </c>
      <c r="F93" s="39" t="s">
        <v>62</v>
      </c>
      <c r="G93" s="40"/>
      <c r="H93" s="41">
        <v>33.6</v>
      </c>
      <c r="I93" s="41">
        <v>3.41465</v>
      </c>
      <c r="J93" s="41"/>
      <c r="K93" s="43">
        <f t="shared" si="3"/>
        <v>30.18535</v>
      </c>
    </row>
    <row r="94" spans="2:11" x14ac:dyDescent="0.25">
      <c r="B94" s="31"/>
      <c r="C94" s="37"/>
      <c r="D94" s="31"/>
      <c r="E94" s="38">
        <v>31602</v>
      </c>
      <c r="F94" s="39" t="s">
        <v>63</v>
      </c>
      <c r="G94" s="40"/>
      <c r="H94" s="41">
        <v>5872.8489999999993</v>
      </c>
      <c r="I94" s="41">
        <v>1610.7828</v>
      </c>
      <c r="J94" s="41"/>
      <c r="K94" s="43">
        <f t="shared" si="3"/>
        <v>4262.0661999999993</v>
      </c>
    </row>
    <row r="95" spans="2:11" x14ac:dyDescent="0.25">
      <c r="B95" s="31"/>
      <c r="C95" s="37"/>
      <c r="D95" s="31"/>
      <c r="E95" s="38">
        <v>31701</v>
      </c>
      <c r="F95" s="39" t="s">
        <v>64</v>
      </c>
      <c r="G95" s="40"/>
      <c r="H95" s="41">
        <v>6590.9979999999996</v>
      </c>
      <c r="I95" s="41">
        <v>314.85296999999997</v>
      </c>
      <c r="J95" s="41"/>
      <c r="K95" s="43">
        <f t="shared" si="3"/>
        <v>6276.1450299999997</v>
      </c>
    </row>
    <row r="96" spans="2:11" x14ac:dyDescent="0.25">
      <c r="B96" s="31"/>
      <c r="C96" s="37"/>
      <c r="D96" s="31"/>
      <c r="E96" s="38">
        <v>31801</v>
      </c>
      <c r="F96" s="39" t="s">
        <v>65</v>
      </c>
      <c r="G96" s="40"/>
      <c r="H96" s="41">
        <v>2792.5030000000002</v>
      </c>
      <c r="I96" s="41">
        <v>519.73217999999997</v>
      </c>
      <c r="J96" s="41"/>
      <c r="K96" s="43">
        <f t="shared" si="3"/>
        <v>2272.7708200000002</v>
      </c>
    </row>
    <row r="97" spans="2:11" x14ac:dyDescent="0.25">
      <c r="B97" s="31"/>
      <c r="C97" s="37"/>
      <c r="D97" s="31"/>
      <c r="E97" s="38">
        <v>31802</v>
      </c>
      <c r="F97" s="39" t="s">
        <v>66</v>
      </c>
      <c r="G97" s="40"/>
      <c r="H97" s="41">
        <v>2.601</v>
      </c>
      <c r="I97" s="41">
        <v>0</v>
      </c>
      <c r="J97" s="41"/>
      <c r="K97" s="43">
        <f t="shared" si="3"/>
        <v>2.601</v>
      </c>
    </row>
    <row r="98" spans="2:11" x14ac:dyDescent="0.25">
      <c r="B98" s="31"/>
      <c r="C98" s="37"/>
      <c r="D98" s="31"/>
      <c r="E98" s="38">
        <v>31901</v>
      </c>
      <c r="F98" s="39" t="s">
        <v>67</v>
      </c>
      <c r="G98" s="40"/>
      <c r="H98" s="41">
        <v>0</v>
      </c>
      <c r="I98" s="41">
        <v>0</v>
      </c>
      <c r="J98" s="41"/>
      <c r="K98" s="43">
        <f t="shared" si="3"/>
        <v>0</v>
      </c>
    </row>
    <row r="99" spans="2:11" x14ac:dyDescent="0.25">
      <c r="B99" s="31"/>
      <c r="C99" s="37"/>
      <c r="D99" s="31"/>
      <c r="E99" s="38">
        <v>31902</v>
      </c>
      <c r="F99" s="39" t="s">
        <v>68</v>
      </c>
      <c r="G99" s="40"/>
      <c r="H99" s="41">
        <v>1617.028</v>
      </c>
      <c r="I99" s="41">
        <v>481.62973999999997</v>
      </c>
      <c r="J99" s="41"/>
      <c r="K99" s="43">
        <f t="shared" si="3"/>
        <v>1135.3982599999999</v>
      </c>
    </row>
    <row r="100" spans="2:11" x14ac:dyDescent="0.25">
      <c r="B100" s="31"/>
      <c r="C100" s="37"/>
      <c r="D100" s="31"/>
      <c r="E100" s="38">
        <v>31904</v>
      </c>
      <c r="F100" s="39" t="s">
        <v>69</v>
      </c>
      <c r="G100" s="40"/>
      <c r="H100" s="41">
        <v>255023.51199999999</v>
      </c>
      <c r="I100" s="41">
        <v>77985.934699999998</v>
      </c>
      <c r="J100" s="41"/>
      <c r="K100" s="43">
        <f t="shared" si="3"/>
        <v>177037.5773</v>
      </c>
    </row>
    <row r="101" spans="2:11" x14ac:dyDescent="0.25">
      <c r="B101" s="31"/>
      <c r="C101" s="32">
        <v>3200</v>
      </c>
      <c r="D101" s="33" t="s">
        <v>149</v>
      </c>
      <c r="E101" s="32"/>
      <c r="F101" s="34"/>
      <c r="G101" s="28"/>
      <c r="H101" s="35">
        <v>94617.278000000006</v>
      </c>
      <c r="I101" s="35">
        <v>15846.1469</v>
      </c>
      <c r="J101" s="28"/>
      <c r="K101" s="36">
        <f t="shared" si="3"/>
        <v>78771.131099999999</v>
      </c>
    </row>
    <row r="102" spans="2:11" x14ac:dyDescent="0.25">
      <c r="B102" s="31"/>
      <c r="C102" s="37"/>
      <c r="D102" s="31"/>
      <c r="E102" s="38">
        <v>32201</v>
      </c>
      <c r="F102" s="39" t="s">
        <v>70</v>
      </c>
      <c r="G102" s="40"/>
      <c r="H102" s="41">
        <v>13862.332</v>
      </c>
      <c r="I102" s="41">
        <v>5154.5014899999996</v>
      </c>
      <c r="J102" s="41"/>
      <c r="K102" s="43">
        <f t="shared" si="3"/>
        <v>8707.8305099999998</v>
      </c>
    </row>
    <row r="103" spans="2:11" x14ac:dyDescent="0.25">
      <c r="B103" s="31"/>
      <c r="C103" s="37"/>
      <c r="D103" s="31"/>
      <c r="E103" s="38">
        <v>32301</v>
      </c>
      <c r="F103" s="39" t="s">
        <v>71</v>
      </c>
      <c r="G103" s="40"/>
      <c r="H103" s="41">
        <v>178.6</v>
      </c>
      <c r="I103" s="41">
        <v>0</v>
      </c>
      <c r="J103" s="41"/>
      <c r="K103" s="43">
        <f t="shared" si="3"/>
        <v>178.6</v>
      </c>
    </row>
    <row r="104" spans="2:11" x14ac:dyDescent="0.25">
      <c r="B104" s="31"/>
      <c r="C104" s="37"/>
      <c r="D104" s="31"/>
      <c r="E104" s="38">
        <v>32302</v>
      </c>
      <c r="F104" s="39" t="s">
        <v>72</v>
      </c>
      <c r="G104" s="40"/>
      <c r="H104" s="41">
        <v>28</v>
      </c>
      <c r="I104" s="41">
        <v>0</v>
      </c>
      <c r="J104" s="41"/>
      <c r="K104" s="43">
        <f t="shared" si="3"/>
        <v>28</v>
      </c>
    </row>
    <row r="105" spans="2:11" ht="30" x14ac:dyDescent="0.25">
      <c r="B105" s="31"/>
      <c r="C105" s="37"/>
      <c r="D105" s="31"/>
      <c r="E105" s="38">
        <v>32502</v>
      </c>
      <c r="F105" s="39" t="s">
        <v>73</v>
      </c>
      <c r="G105" s="40"/>
      <c r="H105" s="41">
        <v>13326.808000000001</v>
      </c>
      <c r="I105" s="41">
        <v>2968</v>
      </c>
      <c r="J105" s="41"/>
      <c r="K105" s="43">
        <f t="shared" si="3"/>
        <v>10358.808000000001</v>
      </c>
    </row>
    <row r="106" spans="2:11" x14ac:dyDescent="0.25">
      <c r="B106" s="31"/>
      <c r="C106" s="37"/>
      <c r="D106" s="31"/>
      <c r="E106" s="38">
        <v>32601</v>
      </c>
      <c r="F106" s="39" t="s">
        <v>74</v>
      </c>
      <c r="G106" s="40"/>
      <c r="H106" s="41">
        <v>2760</v>
      </c>
      <c r="I106" s="41">
        <v>668.19285000000002</v>
      </c>
      <c r="J106" s="41"/>
      <c r="K106" s="43">
        <f t="shared" ref="K106:K137" si="4">+H106-I106</f>
        <v>2091.8071500000001</v>
      </c>
    </row>
    <row r="107" spans="2:11" x14ac:dyDescent="0.25">
      <c r="B107" s="31"/>
      <c r="C107" s="37"/>
      <c r="D107" s="31"/>
      <c r="E107" s="38">
        <v>32701</v>
      </c>
      <c r="F107" s="39" t="s">
        <v>75</v>
      </c>
      <c r="G107" s="40"/>
      <c r="H107" s="41">
        <v>64461.538</v>
      </c>
      <c r="I107" s="41">
        <v>7055.4525599999997</v>
      </c>
      <c r="J107" s="41"/>
      <c r="K107" s="43">
        <f t="shared" si="4"/>
        <v>57406.085440000003</v>
      </c>
    </row>
    <row r="108" spans="2:11" x14ac:dyDescent="0.25">
      <c r="B108" s="31"/>
      <c r="C108" s="37"/>
      <c r="D108" s="31"/>
      <c r="E108" s="38">
        <v>32903</v>
      </c>
      <c r="F108" s="39" t="s">
        <v>76</v>
      </c>
      <c r="G108" s="40"/>
      <c r="H108" s="41">
        <v>0</v>
      </c>
      <c r="I108" s="41">
        <v>0</v>
      </c>
      <c r="J108" s="41"/>
      <c r="K108" s="43">
        <f t="shared" si="4"/>
        <v>0</v>
      </c>
    </row>
    <row r="109" spans="2:11" x14ac:dyDescent="0.25">
      <c r="B109" s="31"/>
      <c r="C109" s="32">
        <v>3300</v>
      </c>
      <c r="D109" s="33" t="s">
        <v>150</v>
      </c>
      <c r="E109" s="32"/>
      <c r="F109" s="34"/>
      <c r="G109" s="28"/>
      <c r="H109" s="35">
        <v>559568.15997000004</v>
      </c>
      <c r="I109" s="35">
        <v>72247.247789999994</v>
      </c>
      <c r="J109" s="28"/>
      <c r="K109" s="36">
        <f t="shared" si="4"/>
        <v>487320.91218000004</v>
      </c>
    </row>
    <row r="110" spans="2:11" x14ac:dyDescent="0.25">
      <c r="B110" s="31"/>
      <c r="C110" s="37"/>
      <c r="D110" s="31"/>
      <c r="E110" s="38">
        <v>33104</v>
      </c>
      <c r="F110" s="39" t="s">
        <v>77</v>
      </c>
      <c r="G110" s="40"/>
      <c r="H110" s="41">
        <v>118154.66187000001</v>
      </c>
      <c r="I110" s="41">
        <v>11491.0455</v>
      </c>
      <c r="J110" s="41"/>
      <c r="K110" s="43">
        <f t="shared" si="4"/>
        <v>106663.61637</v>
      </c>
    </row>
    <row r="111" spans="2:11" x14ac:dyDescent="0.25">
      <c r="B111" s="31"/>
      <c r="C111" s="37"/>
      <c r="D111" s="31"/>
      <c r="E111" s="38">
        <v>33301</v>
      </c>
      <c r="F111" s="39" t="s">
        <v>78</v>
      </c>
      <c r="G111" s="40"/>
      <c r="H111" s="41">
        <v>206173.11199999999</v>
      </c>
      <c r="I111" s="41">
        <v>23951.0121</v>
      </c>
      <c r="J111" s="41"/>
      <c r="K111" s="43">
        <f t="shared" si="4"/>
        <v>182222.0999</v>
      </c>
    </row>
    <row r="112" spans="2:11" x14ac:dyDescent="0.25">
      <c r="B112" s="31"/>
      <c r="C112" s="37"/>
      <c r="D112" s="31"/>
      <c r="E112" s="38">
        <v>33302</v>
      </c>
      <c r="F112" s="39" t="s">
        <v>195</v>
      </c>
      <c r="G112" s="40"/>
      <c r="H112" s="41">
        <v>677</v>
      </c>
      <c r="I112" s="41">
        <v>229.39583000000002</v>
      </c>
      <c r="J112" s="41"/>
      <c r="K112" s="43">
        <f t="shared" si="4"/>
        <v>447.60416999999995</v>
      </c>
    </row>
    <row r="113" spans="2:11" x14ac:dyDescent="0.25">
      <c r="B113" s="31"/>
      <c r="C113" s="37"/>
      <c r="D113" s="31"/>
      <c r="E113" s="38">
        <v>33303</v>
      </c>
      <c r="F113" s="39" t="s">
        <v>79</v>
      </c>
      <c r="G113" s="40"/>
      <c r="H113" s="41">
        <v>30</v>
      </c>
      <c r="I113" s="41">
        <v>0</v>
      </c>
      <c r="J113" s="41"/>
      <c r="K113" s="43">
        <f t="shared" si="4"/>
        <v>30</v>
      </c>
    </row>
    <row r="114" spans="2:11" ht="30" x14ac:dyDescent="0.25">
      <c r="B114" s="31"/>
      <c r="C114" s="37"/>
      <c r="D114" s="31"/>
      <c r="E114" s="38">
        <v>33304</v>
      </c>
      <c r="F114" s="39" t="s">
        <v>80</v>
      </c>
      <c r="G114" s="40"/>
      <c r="H114" s="41">
        <v>54896.911999999997</v>
      </c>
      <c r="I114" s="41">
        <v>6049.7554099999998</v>
      </c>
      <c r="J114" s="41"/>
      <c r="K114" s="43">
        <f t="shared" si="4"/>
        <v>48847.156589999999</v>
      </c>
    </row>
    <row r="115" spans="2:11" x14ac:dyDescent="0.25">
      <c r="B115" s="31"/>
      <c r="C115" s="37"/>
      <c r="D115" s="31"/>
      <c r="E115" s="38">
        <v>33401</v>
      </c>
      <c r="F115" s="39" t="s">
        <v>81</v>
      </c>
      <c r="G115" s="40"/>
      <c r="H115" s="41">
        <v>7085.44</v>
      </c>
      <c r="I115" s="41">
        <v>687.57362999999941</v>
      </c>
      <c r="J115" s="41"/>
      <c r="K115" s="43">
        <f t="shared" si="4"/>
        <v>6397.8663699999997</v>
      </c>
    </row>
    <row r="116" spans="2:11" x14ac:dyDescent="0.25">
      <c r="B116" s="31"/>
      <c r="C116" s="37"/>
      <c r="D116" s="31"/>
      <c r="E116" s="38">
        <v>33501</v>
      </c>
      <c r="F116" s="39" t="s">
        <v>82</v>
      </c>
      <c r="G116" s="40"/>
      <c r="H116" s="41">
        <v>18006.123100000001</v>
      </c>
      <c r="I116" s="41">
        <v>5199.5559999999996</v>
      </c>
      <c r="J116" s="41"/>
      <c r="K116" s="43">
        <f t="shared" si="4"/>
        <v>12806.5671</v>
      </c>
    </row>
    <row r="117" spans="2:11" x14ac:dyDescent="0.25">
      <c r="B117" s="31"/>
      <c r="C117" s="37"/>
      <c r="D117" s="31"/>
      <c r="E117" s="38">
        <v>33601</v>
      </c>
      <c r="F117" s="39" t="s">
        <v>83</v>
      </c>
      <c r="G117" s="40"/>
      <c r="H117" s="41">
        <v>448</v>
      </c>
      <c r="I117" s="41">
        <v>0</v>
      </c>
      <c r="J117" s="41"/>
      <c r="K117" s="43">
        <f t="shared" si="4"/>
        <v>448</v>
      </c>
    </row>
    <row r="118" spans="2:11" x14ac:dyDescent="0.25">
      <c r="B118" s="31"/>
      <c r="C118" s="37"/>
      <c r="D118" s="31"/>
      <c r="E118" s="38">
        <v>33602</v>
      </c>
      <c r="F118" s="39" t="s">
        <v>84</v>
      </c>
      <c r="G118" s="40"/>
      <c r="H118" s="41">
        <v>466.06099999999998</v>
      </c>
      <c r="I118" s="41">
        <v>101.57392000000002</v>
      </c>
      <c r="J118" s="41"/>
      <c r="K118" s="43">
        <f t="shared" si="4"/>
        <v>364.48707999999999</v>
      </c>
    </row>
    <row r="119" spans="2:11" ht="45" x14ac:dyDescent="0.25">
      <c r="B119" s="31"/>
      <c r="C119" s="37"/>
      <c r="D119" s="31"/>
      <c r="E119" s="38">
        <v>33603</v>
      </c>
      <c r="F119" s="39" t="s">
        <v>196</v>
      </c>
      <c r="G119" s="40"/>
      <c r="H119" s="41">
        <v>4</v>
      </c>
      <c r="I119" s="41">
        <v>0</v>
      </c>
      <c r="J119" s="41"/>
      <c r="K119" s="43">
        <f t="shared" si="4"/>
        <v>4</v>
      </c>
    </row>
    <row r="120" spans="2:11" ht="30" x14ac:dyDescent="0.25">
      <c r="B120" s="31"/>
      <c r="C120" s="37"/>
      <c r="D120" s="31"/>
      <c r="E120" s="38">
        <v>33604</v>
      </c>
      <c r="F120" s="39" t="s">
        <v>85</v>
      </c>
      <c r="G120" s="40"/>
      <c r="H120" s="41">
        <v>294.18</v>
      </c>
      <c r="I120" s="41">
        <v>0</v>
      </c>
      <c r="J120" s="41"/>
      <c r="K120" s="43">
        <f t="shared" si="4"/>
        <v>294.18</v>
      </c>
    </row>
    <row r="121" spans="2:11" ht="30" x14ac:dyDescent="0.25">
      <c r="B121" s="31"/>
      <c r="C121" s="37"/>
      <c r="D121" s="31"/>
      <c r="E121" s="38">
        <v>33605</v>
      </c>
      <c r="F121" s="39" t="s">
        <v>86</v>
      </c>
      <c r="G121" s="40"/>
      <c r="H121" s="41">
        <v>810.5</v>
      </c>
      <c r="I121" s="41">
        <v>90.249300000000005</v>
      </c>
      <c r="J121" s="41"/>
      <c r="K121" s="43">
        <f t="shared" si="4"/>
        <v>720.25070000000005</v>
      </c>
    </row>
    <row r="122" spans="2:11" x14ac:dyDescent="0.25">
      <c r="B122" s="31"/>
      <c r="C122" s="37"/>
      <c r="D122" s="31"/>
      <c r="E122" s="38">
        <v>33606</v>
      </c>
      <c r="F122" s="39" t="s">
        <v>199</v>
      </c>
      <c r="G122" s="40"/>
      <c r="H122" s="41">
        <v>6</v>
      </c>
      <c r="I122" s="41">
        <v>0</v>
      </c>
      <c r="J122" s="41"/>
      <c r="K122" s="43">
        <f t="shared" si="4"/>
        <v>6</v>
      </c>
    </row>
    <row r="123" spans="2:11" x14ac:dyDescent="0.25">
      <c r="B123" s="31"/>
      <c r="C123" s="37"/>
      <c r="D123" s="31"/>
      <c r="E123" s="38">
        <v>33801</v>
      </c>
      <c r="F123" s="39" t="s">
        <v>87</v>
      </c>
      <c r="G123" s="40"/>
      <c r="H123" s="41">
        <v>19469.713</v>
      </c>
      <c r="I123" s="41">
        <v>7187.3501100000012</v>
      </c>
      <c r="J123" s="41"/>
      <c r="K123" s="43">
        <f t="shared" si="4"/>
        <v>12282.362889999999</v>
      </c>
    </row>
    <row r="124" spans="2:11" x14ac:dyDescent="0.25">
      <c r="B124" s="31"/>
      <c r="C124" s="37"/>
      <c r="D124" s="31"/>
      <c r="E124" s="38">
        <v>33901</v>
      </c>
      <c r="F124" s="39" t="s">
        <v>88</v>
      </c>
      <c r="G124" s="40"/>
      <c r="H124" s="41">
        <v>80000.001000000004</v>
      </c>
      <c r="I124" s="41">
        <v>16400.754699999998</v>
      </c>
      <c r="J124" s="41"/>
      <c r="K124" s="43">
        <f t="shared" si="4"/>
        <v>63599.246300000006</v>
      </c>
    </row>
    <row r="125" spans="2:11" x14ac:dyDescent="0.25">
      <c r="B125" s="31"/>
      <c r="C125" s="37"/>
      <c r="D125" s="31"/>
      <c r="E125" s="38">
        <v>33903</v>
      </c>
      <c r="F125" s="39" t="s">
        <v>89</v>
      </c>
      <c r="G125" s="40"/>
      <c r="H125" s="41">
        <v>53046.455999999998</v>
      </c>
      <c r="I125" s="41">
        <v>858.98129000000006</v>
      </c>
      <c r="J125" s="41"/>
      <c r="K125" s="43">
        <f t="shared" si="4"/>
        <v>52187.474709999995</v>
      </c>
    </row>
    <row r="126" spans="2:11" x14ac:dyDescent="0.25">
      <c r="B126" s="31"/>
      <c r="C126" s="32">
        <v>3400</v>
      </c>
      <c r="D126" s="33" t="s">
        <v>151</v>
      </c>
      <c r="E126" s="32"/>
      <c r="F126" s="34"/>
      <c r="G126" s="28"/>
      <c r="H126" s="35">
        <v>5084.0610000000006</v>
      </c>
      <c r="I126" s="35">
        <v>965.30720999999994</v>
      </c>
      <c r="J126" s="28"/>
      <c r="K126" s="36">
        <f t="shared" si="4"/>
        <v>4118.7537900000007</v>
      </c>
    </row>
    <row r="127" spans="2:11" x14ac:dyDescent="0.25">
      <c r="B127" s="31"/>
      <c r="C127" s="37"/>
      <c r="D127" s="31"/>
      <c r="E127" s="38">
        <v>34101</v>
      </c>
      <c r="F127" s="39" t="s">
        <v>90</v>
      </c>
      <c r="G127" s="40"/>
      <c r="H127" s="41">
        <v>505.58300000000003</v>
      </c>
      <c r="I127" s="41">
        <v>58.549730000000004</v>
      </c>
      <c r="J127" s="41"/>
      <c r="K127" s="43">
        <f t="shared" si="4"/>
        <v>447.03327000000002</v>
      </c>
    </row>
    <row r="128" spans="2:11" x14ac:dyDescent="0.25">
      <c r="B128" s="31"/>
      <c r="C128" s="37"/>
      <c r="D128" s="31"/>
      <c r="E128" s="38">
        <v>34401</v>
      </c>
      <c r="F128" s="39" t="s">
        <v>91</v>
      </c>
      <c r="G128" s="40"/>
      <c r="H128" s="41">
        <v>138.58000000000001</v>
      </c>
      <c r="I128" s="41">
        <v>0</v>
      </c>
      <c r="J128" s="41"/>
      <c r="K128" s="43">
        <f t="shared" si="4"/>
        <v>138.58000000000001</v>
      </c>
    </row>
    <row r="129" spans="2:11" x14ac:dyDescent="0.25">
      <c r="B129" s="31"/>
      <c r="C129" s="37"/>
      <c r="D129" s="31"/>
      <c r="E129" s="38">
        <v>34501</v>
      </c>
      <c r="F129" s="39" t="s">
        <v>92</v>
      </c>
      <c r="G129" s="40"/>
      <c r="H129" s="41">
        <v>4250</v>
      </c>
      <c r="I129" s="41">
        <v>906.75747999999999</v>
      </c>
      <c r="J129" s="41"/>
      <c r="K129" s="43">
        <f t="shared" si="4"/>
        <v>3343.2425199999998</v>
      </c>
    </row>
    <row r="130" spans="2:11" x14ac:dyDescent="0.25">
      <c r="B130" s="31"/>
      <c r="C130" s="37"/>
      <c r="D130" s="31"/>
      <c r="E130" s="38">
        <v>34601</v>
      </c>
      <c r="F130" s="39" t="s">
        <v>93</v>
      </c>
      <c r="G130" s="40"/>
      <c r="H130" s="41">
        <v>3</v>
      </c>
      <c r="I130" s="41">
        <v>0</v>
      </c>
      <c r="J130" s="41"/>
      <c r="K130" s="43">
        <f t="shared" si="4"/>
        <v>3</v>
      </c>
    </row>
    <row r="131" spans="2:11" x14ac:dyDescent="0.25">
      <c r="B131" s="31"/>
      <c r="C131" s="37"/>
      <c r="D131" s="31"/>
      <c r="E131" s="38">
        <v>34701</v>
      </c>
      <c r="F131" s="39" t="s">
        <v>94</v>
      </c>
      <c r="G131" s="40"/>
      <c r="H131" s="41">
        <v>186.898</v>
      </c>
      <c r="I131" s="41">
        <v>0</v>
      </c>
      <c r="J131" s="41"/>
      <c r="K131" s="43">
        <f t="shared" si="4"/>
        <v>186.898</v>
      </c>
    </row>
    <row r="132" spans="2:11" x14ac:dyDescent="0.25">
      <c r="B132" s="31"/>
      <c r="C132" s="32">
        <v>3500</v>
      </c>
      <c r="D132" s="33" t="s">
        <v>152</v>
      </c>
      <c r="E132" s="32"/>
      <c r="F132" s="34"/>
      <c r="G132" s="28"/>
      <c r="H132" s="35">
        <v>36148.885999999999</v>
      </c>
      <c r="I132" s="35">
        <v>9007.5717000000004</v>
      </c>
      <c r="J132" s="28"/>
      <c r="K132" s="36">
        <f t="shared" si="4"/>
        <v>27141.314299999998</v>
      </c>
    </row>
    <row r="133" spans="2:11" ht="30" x14ac:dyDescent="0.25">
      <c r="B133" s="31"/>
      <c r="C133" s="37"/>
      <c r="D133" s="31"/>
      <c r="E133" s="38">
        <v>35101</v>
      </c>
      <c r="F133" s="39" t="s">
        <v>95</v>
      </c>
      <c r="G133" s="40"/>
      <c r="H133" s="41">
        <v>14083.67</v>
      </c>
      <c r="I133" s="41">
        <v>2024.8954000000003</v>
      </c>
      <c r="J133" s="41"/>
      <c r="K133" s="43">
        <f t="shared" si="4"/>
        <v>12058.774600000001</v>
      </c>
    </row>
    <row r="134" spans="2:11" x14ac:dyDescent="0.25">
      <c r="B134" s="31"/>
      <c r="C134" s="37"/>
      <c r="D134" s="31"/>
      <c r="E134" s="38">
        <v>35201</v>
      </c>
      <c r="F134" s="39" t="s">
        <v>96</v>
      </c>
      <c r="G134" s="40"/>
      <c r="H134" s="41">
        <v>694.45699999999999</v>
      </c>
      <c r="I134" s="41">
        <v>76.086269999999999</v>
      </c>
      <c r="J134" s="41"/>
      <c r="K134" s="43">
        <f t="shared" si="4"/>
        <v>618.37072999999998</v>
      </c>
    </row>
    <row r="135" spans="2:11" x14ac:dyDescent="0.25">
      <c r="B135" s="31"/>
      <c r="C135" s="37"/>
      <c r="D135" s="31"/>
      <c r="E135" s="38">
        <v>35301</v>
      </c>
      <c r="F135" s="39" t="s">
        <v>97</v>
      </c>
      <c r="G135" s="40"/>
      <c r="H135" s="41">
        <v>0.75</v>
      </c>
      <c r="I135" s="41">
        <v>0</v>
      </c>
      <c r="J135" s="41"/>
      <c r="K135" s="43">
        <f t="shared" si="4"/>
        <v>0.75</v>
      </c>
    </row>
    <row r="136" spans="2:11" ht="30" x14ac:dyDescent="0.25">
      <c r="B136" s="31"/>
      <c r="C136" s="37"/>
      <c r="D136" s="31"/>
      <c r="E136" s="38">
        <v>35501</v>
      </c>
      <c r="F136" s="39" t="s">
        <v>98</v>
      </c>
      <c r="G136" s="40"/>
      <c r="H136" s="41">
        <v>1459.606</v>
      </c>
      <c r="I136" s="41">
        <v>238.87039999999996</v>
      </c>
      <c r="J136" s="41"/>
      <c r="K136" s="43">
        <f t="shared" si="4"/>
        <v>1220.7356</v>
      </c>
    </row>
    <row r="137" spans="2:11" x14ac:dyDescent="0.25">
      <c r="B137" s="31"/>
      <c r="C137" s="37"/>
      <c r="D137" s="31"/>
      <c r="E137" s="38">
        <v>35701</v>
      </c>
      <c r="F137" s="39" t="s">
        <v>99</v>
      </c>
      <c r="G137" s="40"/>
      <c r="H137" s="41">
        <v>4326.942</v>
      </c>
      <c r="I137" s="41">
        <v>943.46827999999994</v>
      </c>
      <c r="J137" s="41"/>
      <c r="K137" s="43">
        <f t="shared" si="4"/>
        <v>3383.47372</v>
      </c>
    </row>
    <row r="138" spans="2:11" x14ac:dyDescent="0.25">
      <c r="B138" s="31"/>
      <c r="C138" s="37"/>
      <c r="D138" s="31"/>
      <c r="E138" s="38">
        <v>35801</v>
      </c>
      <c r="F138" s="39" t="s">
        <v>100</v>
      </c>
      <c r="G138" s="40"/>
      <c r="H138" s="41">
        <v>15401.897000000001</v>
      </c>
      <c r="I138" s="41">
        <v>5708.1172799999995</v>
      </c>
      <c r="J138" s="41"/>
      <c r="K138" s="43">
        <f t="shared" ref="K138:K169" si="5">+H138-I138</f>
        <v>9693.7797200000023</v>
      </c>
    </row>
    <row r="139" spans="2:11" x14ac:dyDescent="0.25">
      <c r="B139" s="31"/>
      <c r="C139" s="37"/>
      <c r="D139" s="31"/>
      <c r="E139" s="38">
        <v>35901</v>
      </c>
      <c r="F139" s="39" t="s">
        <v>101</v>
      </c>
      <c r="G139" s="40"/>
      <c r="H139" s="41">
        <v>181.56399999999999</v>
      </c>
      <c r="I139" s="41">
        <v>16.134070000000001</v>
      </c>
      <c r="J139" s="41"/>
      <c r="K139" s="43">
        <f t="shared" si="5"/>
        <v>165.42992999999998</v>
      </c>
    </row>
    <row r="140" spans="2:11" x14ac:dyDescent="0.25">
      <c r="B140" s="31"/>
      <c r="C140" s="32">
        <v>3600</v>
      </c>
      <c r="D140" s="33" t="s">
        <v>153</v>
      </c>
      <c r="E140" s="32"/>
      <c r="F140" s="34"/>
      <c r="G140" s="28"/>
      <c r="H140" s="35">
        <v>68085.934000000008</v>
      </c>
      <c r="I140" s="35">
        <v>2202.192</v>
      </c>
      <c r="J140" s="28"/>
      <c r="K140" s="36">
        <f t="shared" si="5"/>
        <v>65883.742000000013</v>
      </c>
    </row>
    <row r="141" spans="2:11" x14ac:dyDescent="0.25">
      <c r="B141" s="31"/>
      <c r="C141" s="37"/>
      <c r="D141" s="31"/>
      <c r="E141" s="38">
        <v>36101</v>
      </c>
      <c r="F141" s="39" t="s">
        <v>102</v>
      </c>
      <c r="G141" s="40"/>
      <c r="H141" s="41">
        <v>63585.934000000001</v>
      </c>
      <c r="I141" s="41">
        <v>2078.7919999999999</v>
      </c>
      <c r="J141" s="41"/>
      <c r="K141" s="43">
        <f t="shared" si="5"/>
        <v>61507.142</v>
      </c>
    </row>
    <row r="142" spans="2:11" ht="30" x14ac:dyDescent="0.25">
      <c r="B142" s="31"/>
      <c r="C142" s="37"/>
      <c r="D142" s="31"/>
      <c r="E142" s="38">
        <v>36201</v>
      </c>
      <c r="F142" s="39" t="s">
        <v>194</v>
      </c>
      <c r="G142" s="40"/>
      <c r="H142" s="41">
        <v>900</v>
      </c>
      <c r="I142" s="41">
        <v>0</v>
      </c>
      <c r="J142" s="41"/>
      <c r="K142" s="43">
        <f t="shared" si="5"/>
        <v>900</v>
      </c>
    </row>
    <row r="143" spans="2:11" x14ac:dyDescent="0.25">
      <c r="B143" s="31"/>
      <c r="C143" s="37"/>
      <c r="D143" s="31"/>
      <c r="E143" s="38">
        <v>36901</v>
      </c>
      <c r="F143" s="39" t="s">
        <v>103</v>
      </c>
      <c r="G143" s="40"/>
      <c r="H143" s="41">
        <v>3600</v>
      </c>
      <c r="I143" s="41">
        <v>123.4</v>
      </c>
      <c r="J143" s="41"/>
      <c r="K143" s="43">
        <f t="shared" si="5"/>
        <v>3476.6</v>
      </c>
    </row>
    <row r="144" spans="2:11" x14ac:dyDescent="0.25">
      <c r="B144" s="31"/>
      <c r="C144" s="32">
        <v>3700</v>
      </c>
      <c r="D144" s="33" t="s">
        <v>154</v>
      </c>
      <c r="E144" s="32"/>
      <c r="F144" s="34"/>
      <c r="G144" s="28"/>
      <c r="H144" s="35">
        <v>31588.166000000001</v>
      </c>
      <c r="I144" s="35">
        <v>3248.783989999999</v>
      </c>
      <c r="J144" s="28"/>
      <c r="K144" s="36">
        <f t="shared" si="5"/>
        <v>28339.382010000001</v>
      </c>
    </row>
    <row r="145" spans="2:12" x14ac:dyDescent="0.25">
      <c r="B145" s="31"/>
      <c r="C145" s="37"/>
      <c r="D145" s="31"/>
      <c r="E145" s="38">
        <v>37101</v>
      </c>
      <c r="F145" s="39" t="s">
        <v>104</v>
      </c>
      <c r="G145" s="40"/>
      <c r="H145" s="41">
        <v>1785.9739999999999</v>
      </c>
      <c r="I145" s="41">
        <v>22.618279999999999</v>
      </c>
      <c r="J145" s="41"/>
      <c r="K145" s="43">
        <f t="shared" si="5"/>
        <v>1763.35572</v>
      </c>
      <c r="L145" s="19"/>
    </row>
    <row r="146" spans="2:12" ht="30" x14ac:dyDescent="0.25">
      <c r="B146" s="31"/>
      <c r="C146" s="37"/>
      <c r="D146" s="31"/>
      <c r="E146" s="38">
        <v>37104</v>
      </c>
      <c r="F146" s="39" t="s">
        <v>105</v>
      </c>
      <c r="G146" s="40"/>
      <c r="H146" s="41">
        <v>10318.147000000001</v>
      </c>
      <c r="I146" s="41">
        <v>28.566309999999998</v>
      </c>
      <c r="J146" s="41"/>
      <c r="K146" s="43">
        <f t="shared" si="5"/>
        <v>10289.580690000001</v>
      </c>
    </row>
    <row r="147" spans="2:12" ht="30" x14ac:dyDescent="0.25">
      <c r="B147" s="31"/>
      <c r="C147" s="37"/>
      <c r="D147" s="31"/>
      <c r="E147" s="38">
        <v>37106</v>
      </c>
      <c r="F147" s="39" t="s">
        <v>106</v>
      </c>
      <c r="G147" s="40"/>
      <c r="H147" s="41">
        <v>2935.4369999999999</v>
      </c>
      <c r="I147" s="41">
        <v>0</v>
      </c>
      <c r="J147" s="41"/>
      <c r="K147" s="43">
        <f t="shared" si="5"/>
        <v>2935.4369999999999</v>
      </c>
    </row>
    <row r="148" spans="2:12" x14ac:dyDescent="0.25">
      <c r="B148" s="31"/>
      <c r="C148" s="37"/>
      <c r="D148" s="31"/>
      <c r="E148" s="38">
        <v>37201</v>
      </c>
      <c r="F148" s="39" t="s">
        <v>107</v>
      </c>
      <c r="G148" s="40"/>
      <c r="H148" s="41">
        <v>8062.848</v>
      </c>
      <c r="I148" s="41">
        <v>2308.5807599999998</v>
      </c>
      <c r="J148" s="41"/>
      <c r="K148" s="43">
        <f t="shared" si="5"/>
        <v>5754.2672400000001</v>
      </c>
    </row>
    <row r="149" spans="2:12" ht="30" x14ac:dyDescent="0.25">
      <c r="B149" s="31"/>
      <c r="C149" s="37"/>
      <c r="D149" s="31"/>
      <c r="E149" s="38">
        <v>37204</v>
      </c>
      <c r="F149" s="39" t="s">
        <v>108</v>
      </c>
      <c r="G149" s="40"/>
      <c r="H149" s="41">
        <v>101.68300000000001</v>
      </c>
      <c r="I149" s="41">
        <v>0</v>
      </c>
      <c r="J149" s="41"/>
      <c r="K149" s="43">
        <f t="shared" si="5"/>
        <v>101.68300000000001</v>
      </c>
    </row>
    <row r="150" spans="2:12" x14ac:dyDescent="0.25">
      <c r="B150" s="31"/>
      <c r="C150" s="37"/>
      <c r="D150" s="31"/>
      <c r="E150" s="38">
        <v>37207</v>
      </c>
      <c r="F150" s="39" t="s">
        <v>109</v>
      </c>
      <c r="G150" s="40"/>
      <c r="H150" s="41">
        <v>192</v>
      </c>
      <c r="I150" s="41">
        <v>81.091359999999995</v>
      </c>
      <c r="J150" s="41"/>
      <c r="K150" s="43">
        <f t="shared" si="5"/>
        <v>110.90864000000001</v>
      </c>
    </row>
    <row r="151" spans="2:12" x14ac:dyDescent="0.25">
      <c r="B151" s="31"/>
      <c r="C151" s="37"/>
      <c r="D151" s="31"/>
      <c r="E151" s="38">
        <v>37501</v>
      </c>
      <c r="F151" s="39" t="s">
        <v>110</v>
      </c>
      <c r="G151" s="40"/>
      <c r="H151" s="41">
        <v>6846.19</v>
      </c>
      <c r="I151" s="41">
        <v>748.5850899999997</v>
      </c>
      <c r="J151" s="41"/>
      <c r="K151" s="43">
        <f t="shared" si="5"/>
        <v>6097.60491</v>
      </c>
    </row>
    <row r="152" spans="2:12" ht="30" x14ac:dyDescent="0.25">
      <c r="B152" s="31"/>
      <c r="C152" s="37"/>
      <c r="D152" s="31"/>
      <c r="E152" s="38">
        <v>37504</v>
      </c>
      <c r="F152" s="39" t="s">
        <v>111</v>
      </c>
      <c r="G152" s="40"/>
      <c r="H152" s="41">
        <v>326.36480999999998</v>
      </c>
      <c r="I152" s="41">
        <v>0</v>
      </c>
      <c r="J152" s="41"/>
      <c r="K152" s="43">
        <f t="shared" si="5"/>
        <v>326.36480999999998</v>
      </c>
    </row>
    <row r="153" spans="2:12" ht="30" x14ac:dyDescent="0.25">
      <c r="B153" s="31"/>
      <c r="C153" s="37"/>
      <c r="D153" s="31"/>
      <c r="E153" s="38">
        <v>37602</v>
      </c>
      <c r="F153" s="39" t="s">
        <v>112</v>
      </c>
      <c r="G153" s="40"/>
      <c r="H153" s="41">
        <v>905.57899999999995</v>
      </c>
      <c r="I153" s="41">
        <v>0</v>
      </c>
      <c r="J153" s="41"/>
      <c r="K153" s="43">
        <f t="shared" si="5"/>
        <v>905.57899999999995</v>
      </c>
    </row>
    <row r="154" spans="2:12" x14ac:dyDescent="0.25">
      <c r="B154" s="31"/>
      <c r="C154" s="37"/>
      <c r="D154" s="31"/>
      <c r="E154" s="38">
        <v>37701</v>
      </c>
      <c r="F154" s="39" t="s">
        <v>200</v>
      </c>
      <c r="G154" s="40"/>
      <c r="H154" s="41">
        <v>59.34319</v>
      </c>
      <c r="I154" s="41">
        <v>59.342190000000002</v>
      </c>
      <c r="J154" s="41"/>
      <c r="K154" s="43">
        <f t="shared" si="5"/>
        <v>9.9999999999766942E-4</v>
      </c>
    </row>
    <row r="155" spans="2:12" ht="30" x14ac:dyDescent="0.25">
      <c r="B155" s="31"/>
      <c r="C155" s="37"/>
      <c r="D155" s="31"/>
      <c r="E155" s="38">
        <v>37801</v>
      </c>
      <c r="F155" s="39" t="s">
        <v>113</v>
      </c>
      <c r="G155" s="40"/>
      <c r="H155" s="41">
        <v>54.6</v>
      </c>
      <c r="I155" s="41">
        <v>0</v>
      </c>
      <c r="J155" s="41"/>
      <c r="K155" s="43">
        <f t="shared" si="5"/>
        <v>54.6</v>
      </c>
    </row>
    <row r="156" spans="2:12" x14ac:dyDescent="0.25">
      <c r="B156" s="31"/>
      <c r="C156" s="32">
        <v>3800</v>
      </c>
      <c r="D156" s="33" t="s">
        <v>155</v>
      </c>
      <c r="E156" s="32"/>
      <c r="F156" s="34"/>
      <c r="G156" s="28"/>
      <c r="H156" s="35">
        <v>9188.0509999999995</v>
      </c>
      <c r="I156" s="35">
        <v>179.06656999999998</v>
      </c>
      <c r="J156" s="28"/>
      <c r="K156" s="36">
        <f t="shared" si="5"/>
        <v>9008.9844299999986</v>
      </c>
    </row>
    <row r="157" spans="2:12" x14ac:dyDescent="0.25">
      <c r="B157" s="31"/>
      <c r="C157" s="37"/>
      <c r="D157" s="31"/>
      <c r="E157" s="38">
        <v>38201</v>
      </c>
      <c r="F157" s="39" t="s">
        <v>114</v>
      </c>
      <c r="G157" s="40"/>
      <c r="H157" s="41">
        <v>6</v>
      </c>
      <c r="I157" s="41">
        <v>0</v>
      </c>
      <c r="J157" s="41"/>
      <c r="K157" s="43">
        <f t="shared" si="5"/>
        <v>6</v>
      </c>
    </row>
    <row r="158" spans="2:12" x14ac:dyDescent="0.25">
      <c r="B158" s="31"/>
      <c r="C158" s="37"/>
      <c r="D158" s="31"/>
      <c r="E158" s="38">
        <v>38301</v>
      </c>
      <c r="F158" s="39" t="s">
        <v>115</v>
      </c>
      <c r="G158" s="40"/>
      <c r="H158" s="41">
        <v>8000</v>
      </c>
      <c r="I158" s="41">
        <v>170.49271999999999</v>
      </c>
      <c r="J158" s="41"/>
      <c r="K158" s="43">
        <f t="shared" si="5"/>
        <v>7829.5072799999998</v>
      </c>
    </row>
    <row r="159" spans="2:12" x14ac:dyDescent="0.25">
      <c r="B159" s="31"/>
      <c r="C159" s="37"/>
      <c r="D159" s="31"/>
      <c r="E159" s="38">
        <v>38401</v>
      </c>
      <c r="F159" s="39" t="s">
        <v>116</v>
      </c>
      <c r="G159" s="40"/>
      <c r="H159" s="41">
        <v>929.971</v>
      </c>
      <c r="I159" s="41">
        <v>0</v>
      </c>
      <c r="J159" s="41"/>
      <c r="K159" s="43">
        <f t="shared" si="5"/>
        <v>929.971</v>
      </c>
    </row>
    <row r="160" spans="2:12" x14ac:dyDescent="0.25">
      <c r="B160" s="31"/>
      <c r="C160" s="37"/>
      <c r="D160" s="31"/>
      <c r="E160" s="38">
        <v>38501</v>
      </c>
      <c r="F160" s="39" t="s">
        <v>117</v>
      </c>
      <c r="G160" s="40"/>
      <c r="H160" s="41">
        <v>252.08</v>
      </c>
      <c r="I160" s="41">
        <v>8.5738500000000002</v>
      </c>
      <c r="J160" s="41"/>
      <c r="K160" s="43">
        <f t="shared" si="5"/>
        <v>243.50615000000002</v>
      </c>
    </row>
    <row r="161" spans="2:11" x14ac:dyDescent="0.25">
      <c r="B161" s="31"/>
      <c r="C161" s="32">
        <v>3900</v>
      </c>
      <c r="D161" s="33" t="s">
        <v>156</v>
      </c>
      <c r="E161" s="32"/>
      <c r="F161" s="34"/>
      <c r="G161" s="28"/>
      <c r="H161" s="35">
        <v>206105.21727999995</v>
      </c>
      <c r="I161" s="35">
        <v>63135.85809999999</v>
      </c>
      <c r="J161" s="28"/>
      <c r="K161" s="36">
        <f t="shared" si="5"/>
        <v>142969.35917999997</v>
      </c>
    </row>
    <row r="162" spans="2:11" x14ac:dyDescent="0.25">
      <c r="B162" s="31"/>
      <c r="C162" s="37"/>
      <c r="D162" s="31"/>
      <c r="E162" s="38">
        <v>39202</v>
      </c>
      <c r="F162" s="39" t="s">
        <v>118</v>
      </c>
      <c r="G162" s="40"/>
      <c r="H162" s="41">
        <v>182797.67335999996</v>
      </c>
      <c r="I162" s="41">
        <v>54894.236899999996</v>
      </c>
      <c r="J162" s="41"/>
      <c r="K162" s="43">
        <f t="shared" si="5"/>
        <v>127903.43645999997</v>
      </c>
    </row>
    <row r="163" spans="2:11" x14ac:dyDescent="0.25">
      <c r="B163" s="31"/>
      <c r="C163" s="37"/>
      <c r="D163" s="31"/>
      <c r="E163" s="38">
        <v>39301</v>
      </c>
      <c r="F163" s="39" t="s">
        <v>119</v>
      </c>
      <c r="G163" s="40"/>
      <c r="H163" s="41">
        <v>141.9</v>
      </c>
      <c r="I163" s="41">
        <v>3.5640000000000001</v>
      </c>
      <c r="J163" s="41"/>
      <c r="K163" s="43">
        <f t="shared" si="5"/>
        <v>138.33600000000001</v>
      </c>
    </row>
    <row r="164" spans="2:11" x14ac:dyDescent="0.25">
      <c r="B164" s="31"/>
      <c r="C164" s="37"/>
      <c r="D164" s="31"/>
      <c r="E164" s="38">
        <v>39801</v>
      </c>
      <c r="F164" s="39" t="s">
        <v>121</v>
      </c>
      <c r="G164" s="40"/>
      <c r="H164" s="41">
        <v>21965.643919999995</v>
      </c>
      <c r="I164" s="41">
        <v>7773.0571999999966</v>
      </c>
      <c r="J164" s="41"/>
      <c r="K164" s="43">
        <f t="shared" si="5"/>
        <v>14192.586719999999</v>
      </c>
    </row>
    <row r="165" spans="2:11" x14ac:dyDescent="0.25">
      <c r="B165" s="31"/>
      <c r="C165" s="37"/>
      <c r="D165" s="31"/>
      <c r="E165" s="38">
        <v>39904</v>
      </c>
      <c r="F165" s="39" t="s">
        <v>122</v>
      </c>
      <c r="G165" s="40"/>
      <c r="H165" s="41">
        <v>1200</v>
      </c>
      <c r="I165" s="41">
        <v>465</v>
      </c>
      <c r="J165" s="41"/>
      <c r="K165" s="43">
        <f t="shared" si="5"/>
        <v>735</v>
      </c>
    </row>
    <row r="166" spans="2:11" x14ac:dyDescent="0.25">
      <c r="B166" s="25" t="s">
        <v>123</v>
      </c>
      <c r="C166" s="26"/>
      <c r="D166" s="26"/>
      <c r="E166" s="26"/>
      <c r="F166" s="27"/>
      <c r="G166" s="28"/>
      <c r="H166" s="29">
        <v>909049.43967000057</v>
      </c>
      <c r="I166" s="29">
        <v>312049.36979999999</v>
      </c>
      <c r="J166" s="28"/>
      <c r="K166" s="30">
        <f t="shared" si="5"/>
        <v>597000.06987000059</v>
      </c>
    </row>
    <row r="167" spans="2:11" x14ac:dyDescent="0.25">
      <c r="B167" s="25" t="s">
        <v>57</v>
      </c>
      <c r="C167" s="26"/>
      <c r="D167" s="26"/>
      <c r="E167" s="26"/>
      <c r="F167" s="27"/>
      <c r="G167" s="28"/>
      <c r="H167" s="29">
        <v>6450.0007999999998</v>
      </c>
      <c r="I167" s="29">
        <v>1536.26845</v>
      </c>
      <c r="J167" s="28"/>
      <c r="K167" s="30">
        <f t="shared" si="5"/>
        <v>4913.7323500000002</v>
      </c>
    </row>
    <row r="168" spans="2:11" x14ac:dyDescent="0.25">
      <c r="B168" s="31"/>
      <c r="C168" s="32">
        <v>3900</v>
      </c>
      <c r="D168" s="33" t="s">
        <v>156</v>
      </c>
      <c r="E168" s="32"/>
      <c r="F168" s="34"/>
      <c r="G168" s="28"/>
      <c r="H168" s="35">
        <v>6450.0007999999998</v>
      </c>
      <c r="I168" s="35">
        <v>1536.26845</v>
      </c>
      <c r="J168" s="28"/>
      <c r="K168" s="36">
        <f t="shared" si="5"/>
        <v>4913.7323500000002</v>
      </c>
    </row>
    <row r="169" spans="2:11" x14ac:dyDescent="0.25">
      <c r="B169" s="31"/>
      <c r="C169" s="37"/>
      <c r="D169" s="31"/>
      <c r="E169" s="38">
        <v>39401</v>
      </c>
      <c r="F169" s="39" t="s">
        <v>120</v>
      </c>
      <c r="G169" s="40"/>
      <c r="H169" s="41">
        <v>6000</v>
      </c>
      <c r="I169" s="41">
        <v>1088.2145700000001</v>
      </c>
      <c r="J169" s="41"/>
      <c r="K169" s="43">
        <f t="shared" si="5"/>
        <v>4911.7854299999999</v>
      </c>
    </row>
    <row r="170" spans="2:11" x14ac:dyDescent="0.25">
      <c r="B170" s="31"/>
      <c r="C170" s="37"/>
      <c r="D170" s="31"/>
      <c r="E170" s="38">
        <v>39501</v>
      </c>
      <c r="F170" s="39" t="s">
        <v>124</v>
      </c>
      <c r="G170" s="40"/>
      <c r="H170" s="41">
        <v>450.00079999999997</v>
      </c>
      <c r="I170" s="41">
        <v>448.05387999999999</v>
      </c>
      <c r="J170" s="41"/>
      <c r="K170" s="43">
        <f t="shared" ref="K170:K180" si="6">+H170-I170</f>
        <v>1.9469199999999773</v>
      </c>
    </row>
    <row r="171" spans="2:11" x14ac:dyDescent="0.25">
      <c r="B171" s="25" t="s">
        <v>125</v>
      </c>
      <c r="C171" s="26"/>
      <c r="D171" s="26"/>
      <c r="E171" s="26"/>
      <c r="F171" s="27"/>
      <c r="G171" s="28"/>
      <c r="H171" s="29">
        <v>902599.43887000054</v>
      </c>
      <c r="I171" s="29">
        <v>310513.10135000001</v>
      </c>
      <c r="J171" s="28"/>
      <c r="K171" s="30">
        <f t="shared" si="6"/>
        <v>592086.33752000052</v>
      </c>
    </row>
    <row r="172" spans="2:11" x14ac:dyDescent="0.25">
      <c r="B172" s="31"/>
      <c r="C172" s="32">
        <v>4400</v>
      </c>
      <c r="D172" s="33" t="s">
        <v>157</v>
      </c>
      <c r="E172" s="32"/>
      <c r="F172" s="34"/>
      <c r="G172" s="28"/>
      <c r="H172" s="35">
        <v>1730.4280000000001</v>
      </c>
      <c r="I172" s="35">
        <v>189.51903999999999</v>
      </c>
      <c r="J172" s="28"/>
      <c r="K172" s="36">
        <f t="shared" si="6"/>
        <v>1540.9089600000002</v>
      </c>
    </row>
    <row r="173" spans="2:11" x14ac:dyDescent="0.25">
      <c r="B173" s="31"/>
      <c r="C173" s="37"/>
      <c r="D173" s="31"/>
      <c r="E173" s="38">
        <v>44103</v>
      </c>
      <c r="F173" s="39" t="s">
        <v>126</v>
      </c>
      <c r="G173" s="40"/>
      <c r="H173" s="41">
        <v>1030.4280000000001</v>
      </c>
      <c r="I173" s="41">
        <v>0</v>
      </c>
      <c r="J173" s="41"/>
      <c r="K173" s="43">
        <f t="shared" si="6"/>
        <v>1030.4280000000001</v>
      </c>
    </row>
    <row r="174" spans="2:11" x14ac:dyDescent="0.25">
      <c r="B174" s="31"/>
      <c r="C174" s="37"/>
      <c r="D174" s="31"/>
      <c r="E174" s="38">
        <v>44106</v>
      </c>
      <c r="F174" s="39" t="s">
        <v>127</v>
      </c>
      <c r="G174" s="40"/>
      <c r="H174" s="41">
        <v>700</v>
      </c>
      <c r="I174" s="41">
        <v>189.51903999999999</v>
      </c>
      <c r="J174" s="41"/>
      <c r="K174" s="43">
        <f t="shared" si="6"/>
        <v>510.48095999999998</v>
      </c>
    </row>
    <row r="175" spans="2:11" x14ac:dyDescent="0.25">
      <c r="B175" s="31"/>
      <c r="C175" s="32">
        <v>4600</v>
      </c>
      <c r="D175" s="33" t="s">
        <v>158</v>
      </c>
      <c r="E175" s="32"/>
      <c r="F175" s="34"/>
      <c r="G175" s="28"/>
      <c r="H175" s="35">
        <v>900309.01087000058</v>
      </c>
      <c r="I175" s="35">
        <v>310065.62857</v>
      </c>
      <c r="J175" s="28"/>
      <c r="K175" s="36">
        <f t="shared" si="6"/>
        <v>590243.38230000064</v>
      </c>
    </row>
    <row r="176" spans="2:11" x14ac:dyDescent="0.25">
      <c r="B176" s="31"/>
      <c r="C176" s="37"/>
      <c r="D176" s="31"/>
      <c r="E176" s="38">
        <v>46101</v>
      </c>
      <c r="F176" s="39" t="s">
        <v>128</v>
      </c>
      <c r="G176" s="40"/>
      <c r="H176" s="41">
        <v>900309.01087000058</v>
      </c>
      <c r="I176" s="41">
        <v>310065.62857</v>
      </c>
      <c r="J176" s="41"/>
      <c r="K176" s="43">
        <f t="shared" si="6"/>
        <v>590243.38230000064</v>
      </c>
    </row>
    <row r="177" spans="2:11" x14ac:dyDescent="0.25">
      <c r="B177" s="31"/>
      <c r="C177" s="32">
        <v>4800</v>
      </c>
      <c r="D177" s="33" t="s">
        <v>159</v>
      </c>
      <c r="E177" s="32"/>
      <c r="F177" s="34"/>
      <c r="G177" s="28"/>
      <c r="H177" s="35">
        <v>300</v>
      </c>
      <c r="I177" s="35">
        <v>0</v>
      </c>
      <c r="J177" s="28"/>
      <c r="K177" s="36">
        <f t="shared" si="6"/>
        <v>300</v>
      </c>
    </row>
    <row r="178" spans="2:11" x14ac:dyDescent="0.25">
      <c r="B178" s="31"/>
      <c r="C178" s="37"/>
      <c r="D178" s="31"/>
      <c r="E178" s="38">
        <v>48101</v>
      </c>
      <c r="F178" s="39" t="s">
        <v>129</v>
      </c>
      <c r="G178" s="40"/>
      <c r="H178" s="41">
        <v>300</v>
      </c>
      <c r="I178" s="41">
        <v>0</v>
      </c>
      <c r="J178" s="41"/>
      <c r="K178" s="43">
        <f t="shared" si="6"/>
        <v>300</v>
      </c>
    </row>
    <row r="179" spans="2:11" x14ac:dyDescent="0.25">
      <c r="B179" s="31"/>
      <c r="C179" s="32">
        <v>4900</v>
      </c>
      <c r="D179" s="33" t="s">
        <v>160</v>
      </c>
      <c r="E179" s="32"/>
      <c r="F179" s="34"/>
      <c r="G179" s="28"/>
      <c r="H179" s="35">
        <v>260</v>
      </c>
      <c r="I179" s="35">
        <v>257.95373999999998</v>
      </c>
      <c r="J179" s="28"/>
      <c r="K179" s="36">
        <f t="shared" si="6"/>
        <v>2.046260000000018</v>
      </c>
    </row>
    <row r="180" spans="2:11" x14ac:dyDescent="0.25">
      <c r="B180" s="31"/>
      <c r="C180" s="37"/>
      <c r="D180" s="31"/>
      <c r="E180" s="38">
        <v>49201</v>
      </c>
      <c r="F180" s="39" t="s">
        <v>130</v>
      </c>
      <c r="G180" s="40"/>
      <c r="H180" s="41">
        <v>260</v>
      </c>
      <c r="I180" s="41">
        <v>257.95373999999998</v>
      </c>
      <c r="J180" s="41"/>
      <c r="K180" s="43">
        <f t="shared" si="6"/>
        <v>2.046260000000018</v>
      </c>
    </row>
    <row r="181" spans="2:11" x14ac:dyDescent="0.25">
      <c r="B181" s="20" t="s">
        <v>131</v>
      </c>
      <c r="C181" s="21"/>
      <c r="D181" s="20"/>
      <c r="E181" s="21"/>
      <c r="F181" s="22"/>
      <c r="G181" s="16"/>
      <c r="H181" s="23">
        <v>9439.9539999999997</v>
      </c>
      <c r="I181" s="23">
        <v>0</v>
      </c>
      <c r="J181" s="16"/>
      <c r="K181" s="23">
        <f>+K182</f>
        <v>9439.9539999999997</v>
      </c>
    </row>
    <row r="182" spans="2:11" x14ac:dyDescent="0.25">
      <c r="B182" s="25" t="s">
        <v>132</v>
      </c>
      <c r="C182" s="26"/>
      <c r="D182" s="26"/>
      <c r="E182" s="26"/>
      <c r="F182" s="27"/>
      <c r="G182" s="28"/>
      <c r="H182" s="29">
        <v>9439.9539999999997</v>
      </c>
      <c r="I182" s="29">
        <v>0</v>
      </c>
      <c r="J182" s="28"/>
      <c r="K182" s="30">
        <f t="shared" ref="K182:K187" si="7">+H182-I182</f>
        <v>9439.9539999999997</v>
      </c>
    </row>
    <row r="183" spans="2:11" x14ac:dyDescent="0.25">
      <c r="B183" s="31"/>
      <c r="C183" s="32">
        <v>5100</v>
      </c>
      <c r="D183" s="33" t="s">
        <v>161</v>
      </c>
      <c r="E183" s="32"/>
      <c r="F183" s="34"/>
      <c r="G183" s="28"/>
      <c r="H183" s="35">
        <v>9439.9539999999997</v>
      </c>
      <c r="I183" s="35">
        <v>0</v>
      </c>
      <c r="J183" s="28"/>
      <c r="K183" s="36">
        <f t="shared" si="7"/>
        <v>9439.9539999999997</v>
      </c>
    </row>
    <row r="184" spans="2:11" x14ac:dyDescent="0.25">
      <c r="B184" s="31"/>
      <c r="C184" s="37"/>
      <c r="D184" s="31"/>
      <c r="E184" s="38">
        <v>51101</v>
      </c>
      <c r="F184" s="39" t="s">
        <v>133</v>
      </c>
      <c r="G184" s="40"/>
      <c r="H184" s="41">
        <v>4263.2299999999996</v>
      </c>
      <c r="I184" s="41">
        <v>0</v>
      </c>
      <c r="J184" s="41"/>
      <c r="K184" s="43">
        <f t="shared" si="7"/>
        <v>4263.2299999999996</v>
      </c>
    </row>
    <row r="185" spans="2:11" x14ac:dyDescent="0.25">
      <c r="B185" s="31"/>
      <c r="C185" s="37"/>
      <c r="D185" s="31"/>
      <c r="E185" s="38">
        <v>51901</v>
      </c>
      <c r="F185" s="39" t="s">
        <v>190</v>
      </c>
      <c r="G185" s="49"/>
      <c r="H185" s="41">
        <v>5176.7240000000002</v>
      </c>
      <c r="I185" s="41">
        <v>0</v>
      </c>
      <c r="J185" s="42"/>
      <c r="K185" s="43">
        <f t="shared" si="7"/>
        <v>5176.7240000000002</v>
      </c>
    </row>
    <row r="186" spans="2:11" x14ac:dyDescent="0.25">
      <c r="B186" s="31"/>
      <c r="C186" s="32">
        <v>5600</v>
      </c>
      <c r="D186" s="33" t="s">
        <v>162</v>
      </c>
      <c r="E186" s="32"/>
      <c r="F186" s="34"/>
      <c r="G186" s="28"/>
      <c r="H186" s="35">
        <v>0</v>
      </c>
      <c r="I186" s="35">
        <v>0</v>
      </c>
      <c r="J186" s="28"/>
      <c r="K186" s="36">
        <f t="shared" si="7"/>
        <v>0</v>
      </c>
    </row>
    <row r="187" spans="2:11" x14ac:dyDescent="0.25">
      <c r="B187" s="31"/>
      <c r="C187" s="37"/>
      <c r="D187" s="31"/>
      <c r="E187" s="38">
        <v>56601</v>
      </c>
      <c r="F187" s="39" t="s">
        <v>197</v>
      </c>
      <c r="G187" s="40"/>
      <c r="H187" s="41">
        <v>0</v>
      </c>
      <c r="I187" s="41">
        <v>0</v>
      </c>
      <c r="J187" s="41"/>
      <c r="K187" s="43">
        <f t="shared" si="7"/>
        <v>0</v>
      </c>
    </row>
    <row r="188" spans="2:11" s="3" customFormat="1" ht="3" customHeight="1" thickBot="1" x14ac:dyDescent="0.3">
      <c r="B188" s="44"/>
      <c r="C188" s="44"/>
      <c r="D188" s="44"/>
      <c r="E188" s="44"/>
      <c r="F188" s="45"/>
      <c r="G188" s="46"/>
      <c r="H188" s="47"/>
      <c r="I188" s="47"/>
      <c r="J188" s="46"/>
      <c r="K188" s="47"/>
    </row>
  </sheetData>
  <mergeCells count="3">
    <mergeCell ref="B1:K1"/>
    <mergeCell ref="B2:K2"/>
    <mergeCell ref="B3:K3"/>
  </mergeCells>
  <pageMargins left="0.19685039370078741" right="0.19685039370078741" top="0.59055118110236227" bottom="0.39370078740157483" header="0.31496062992125984" footer="0.11811023622047245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M188"/>
  <sheetViews>
    <sheetView showGridLines="0" workbookViewId="0"/>
  </sheetViews>
  <sheetFormatPr baseColWidth="10" defaultRowHeight="15" x14ac:dyDescent="0.25"/>
  <cols>
    <col min="1" max="1" width="3.710937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9" width="14.7109375" style="8" customWidth="1"/>
    <col min="10" max="10" width="0.7109375" style="8" customWidth="1"/>
    <col min="11" max="11" width="14.140625" style="8" customWidth="1"/>
    <col min="12" max="12" width="3.7109375" customWidth="1"/>
  </cols>
  <sheetData>
    <row r="1" spans="2:13" s="3" customFormat="1" x14ac:dyDescent="0.25">
      <c r="B1" s="104" t="s">
        <v>163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3" s="3" customFormat="1" x14ac:dyDescent="0.25">
      <c r="B2" s="105" t="s">
        <v>203</v>
      </c>
      <c r="C2" s="105"/>
      <c r="D2" s="105"/>
      <c r="E2" s="105"/>
      <c r="F2" s="105"/>
      <c r="G2" s="105"/>
      <c r="H2" s="105"/>
      <c r="I2" s="105"/>
      <c r="J2" s="105"/>
      <c r="K2" s="105"/>
      <c r="L2" s="98"/>
    </row>
    <row r="3" spans="2:13" s="3" customFormat="1" x14ac:dyDescent="0.25">
      <c r="B3" s="105" t="s">
        <v>165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</row>
    <row r="5" spans="2:13" x14ac:dyDescent="0.25">
      <c r="C5" s="4"/>
      <c r="E5" s="4"/>
      <c r="H5" s="7"/>
      <c r="I5" s="7"/>
      <c r="J5" s="7"/>
      <c r="K5" s="7"/>
    </row>
    <row r="6" spans="2:13" ht="30" x14ac:dyDescent="0.25">
      <c r="B6" s="9"/>
      <c r="C6" s="10"/>
      <c r="D6" s="9"/>
      <c r="E6" s="10"/>
      <c r="F6" s="9"/>
      <c r="H6" s="9" t="s">
        <v>166</v>
      </c>
      <c r="I6" s="9" t="s">
        <v>167</v>
      </c>
      <c r="J6" s="6"/>
      <c r="K6" s="9" t="s">
        <v>201</v>
      </c>
    </row>
    <row r="7" spans="2:13" ht="3.75" customHeight="1" x14ac:dyDescent="0.25">
      <c r="B7" s="7"/>
      <c r="C7" s="11"/>
      <c r="D7" s="7"/>
      <c r="E7" s="11"/>
      <c r="F7" s="12"/>
      <c r="H7" s="7"/>
      <c r="I7" s="7"/>
      <c r="J7" s="7"/>
      <c r="K7" s="7"/>
    </row>
    <row r="8" spans="2:13" x14ac:dyDescent="0.25">
      <c r="B8" s="13" t="s">
        <v>168</v>
      </c>
      <c r="C8" s="14"/>
      <c r="D8" s="13"/>
      <c r="E8" s="14"/>
      <c r="F8" s="15"/>
      <c r="G8" s="16"/>
      <c r="H8" s="17">
        <f>+H10+H181</f>
        <v>250148.59481000007</v>
      </c>
      <c r="I8" s="17">
        <f>+I10+I181</f>
        <v>169752.00187999997</v>
      </c>
      <c r="J8" s="18"/>
      <c r="K8" s="17">
        <f>+H8-I8</f>
        <v>80396.592930000101</v>
      </c>
      <c r="M8" s="19"/>
    </row>
    <row r="9" spans="2:13" ht="3.75" customHeight="1" x14ac:dyDescent="0.25">
      <c r="C9" s="4"/>
      <c r="E9" s="4"/>
      <c r="H9" s="7"/>
      <c r="I9" s="7"/>
      <c r="J9" s="7"/>
      <c r="K9" s="7"/>
    </row>
    <row r="10" spans="2:13" x14ac:dyDescent="0.25">
      <c r="B10" s="20" t="s">
        <v>169</v>
      </c>
      <c r="C10" s="21"/>
      <c r="D10" s="20"/>
      <c r="E10" s="21"/>
      <c r="F10" s="22"/>
      <c r="G10" s="16"/>
      <c r="H10" s="23">
        <f>+H11+H43+H166</f>
        <v>250148.59481000007</v>
      </c>
      <c r="I10" s="23">
        <f>+I11+I43+I166</f>
        <v>169752.00187999997</v>
      </c>
      <c r="J10" s="16"/>
      <c r="K10" s="24">
        <f t="shared" ref="K10:K41" si="0">+H10-I10</f>
        <v>80396.592930000101</v>
      </c>
    </row>
    <row r="11" spans="2:13" x14ac:dyDescent="0.25">
      <c r="B11" s="25" t="s">
        <v>0</v>
      </c>
      <c r="C11" s="26"/>
      <c r="D11" s="26"/>
      <c r="E11" s="26"/>
      <c r="F11" s="27"/>
      <c r="G11" s="28"/>
      <c r="H11" s="29">
        <v>74917.561719999998</v>
      </c>
      <c r="I11" s="29">
        <v>68620.440959999978</v>
      </c>
      <c r="J11" s="28"/>
      <c r="K11" s="30">
        <f t="shared" si="0"/>
        <v>6297.1207600000198</v>
      </c>
    </row>
    <row r="12" spans="2:13" x14ac:dyDescent="0.25">
      <c r="B12" s="31"/>
      <c r="C12" s="32">
        <v>1100</v>
      </c>
      <c r="D12" s="33" t="s">
        <v>134</v>
      </c>
      <c r="E12" s="32"/>
      <c r="F12" s="34"/>
      <c r="G12" s="28"/>
      <c r="H12" s="35">
        <v>26448.391979999997</v>
      </c>
      <c r="I12" s="35">
        <v>23550.874579999996</v>
      </c>
      <c r="J12" s="35">
        <f t="shared" ref="J12" si="1">J13</f>
        <v>0</v>
      </c>
      <c r="K12" s="36">
        <f t="shared" si="0"/>
        <v>2897.5174000000006</v>
      </c>
    </row>
    <row r="13" spans="2:13" x14ac:dyDescent="0.25">
      <c r="B13" s="31"/>
      <c r="C13" s="37"/>
      <c r="D13" s="31"/>
      <c r="E13" s="38">
        <v>11301</v>
      </c>
      <c r="F13" s="39" t="s">
        <v>1</v>
      </c>
      <c r="G13" s="40"/>
      <c r="H13" s="41">
        <v>26448.391979999997</v>
      </c>
      <c r="I13" s="41">
        <v>23550.874579999996</v>
      </c>
      <c r="J13" s="41"/>
      <c r="K13" s="43">
        <f t="shared" si="0"/>
        <v>2897.5174000000006</v>
      </c>
    </row>
    <row r="14" spans="2:13" x14ac:dyDescent="0.25">
      <c r="B14" s="37"/>
      <c r="C14" s="32">
        <v>1200</v>
      </c>
      <c r="D14" s="33" t="s">
        <v>135</v>
      </c>
      <c r="E14" s="32"/>
      <c r="F14" s="34"/>
      <c r="G14" s="28"/>
      <c r="H14" s="35">
        <v>524.38300000000004</v>
      </c>
      <c r="I14" s="35">
        <v>103.87075</v>
      </c>
      <c r="J14" s="28"/>
      <c r="K14" s="36">
        <f t="shared" si="0"/>
        <v>420.51225000000005</v>
      </c>
    </row>
    <row r="15" spans="2:13" x14ac:dyDescent="0.25">
      <c r="B15" s="37"/>
      <c r="C15" s="37"/>
      <c r="D15" s="31"/>
      <c r="E15" s="38">
        <v>12101</v>
      </c>
      <c r="F15" s="39" t="s">
        <v>2</v>
      </c>
      <c r="G15" s="40"/>
      <c r="H15" s="41">
        <v>169.21899999999999</v>
      </c>
      <c r="I15" s="41">
        <v>103.87075</v>
      </c>
      <c r="J15" s="41"/>
      <c r="K15" s="43">
        <f t="shared" si="0"/>
        <v>65.348249999999993</v>
      </c>
    </row>
    <row r="16" spans="2:13" x14ac:dyDescent="0.25">
      <c r="B16" s="37"/>
      <c r="C16" s="37"/>
      <c r="D16" s="31"/>
      <c r="E16" s="38">
        <v>12201</v>
      </c>
      <c r="F16" s="39" t="s">
        <v>3</v>
      </c>
      <c r="G16" s="40"/>
      <c r="H16" s="41">
        <v>355.16399999999999</v>
      </c>
      <c r="I16" s="41">
        <v>0</v>
      </c>
      <c r="J16" s="41"/>
      <c r="K16" s="43">
        <f t="shared" si="0"/>
        <v>355.16399999999999</v>
      </c>
    </row>
    <row r="17" spans="2:11" x14ac:dyDescent="0.25">
      <c r="B17" s="37"/>
      <c r="C17" s="32">
        <v>1300</v>
      </c>
      <c r="D17" s="33" t="s">
        <v>136</v>
      </c>
      <c r="E17" s="32"/>
      <c r="F17" s="34"/>
      <c r="G17" s="28"/>
      <c r="H17" s="35">
        <v>17503.81194</v>
      </c>
      <c r="I17" s="35">
        <v>16258.58388</v>
      </c>
      <c r="J17" s="28"/>
      <c r="K17" s="36">
        <f t="shared" si="0"/>
        <v>1245.2280599999995</v>
      </c>
    </row>
    <row r="18" spans="2:11" x14ac:dyDescent="0.25">
      <c r="B18" s="37"/>
      <c r="C18" s="37"/>
      <c r="D18" s="31"/>
      <c r="E18" s="38">
        <v>13101</v>
      </c>
      <c r="F18" s="39" t="s">
        <v>4</v>
      </c>
      <c r="G18" s="40"/>
      <c r="H18" s="41">
        <v>3350.8240099999975</v>
      </c>
      <c r="I18" s="41">
        <v>3736.1447299999977</v>
      </c>
      <c r="J18" s="41"/>
      <c r="K18" s="43">
        <f t="shared" si="0"/>
        <v>-385.32072000000016</v>
      </c>
    </row>
    <row r="19" spans="2:11" x14ac:dyDescent="0.25">
      <c r="B19" s="37"/>
      <c r="C19" s="37"/>
      <c r="D19" s="31"/>
      <c r="E19" s="38">
        <v>13201</v>
      </c>
      <c r="F19" s="39" t="s">
        <v>5</v>
      </c>
      <c r="G19" s="40"/>
      <c r="H19" s="41">
        <v>979.87000000000012</v>
      </c>
      <c r="I19" s="41">
        <v>374.69722999999999</v>
      </c>
      <c r="J19" s="41"/>
      <c r="K19" s="43">
        <f t="shared" si="0"/>
        <v>605.17277000000013</v>
      </c>
    </row>
    <row r="20" spans="2:11" x14ac:dyDescent="0.25">
      <c r="B20" s="37"/>
      <c r="C20" s="37"/>
      <c r="D20" s="31"/>
      <c r="E20" s="38">
        <v>13202</v>
      </c>
      <c r="F20" s="39" t="s">
        <v>6</v>
      </c>
      <c r="G20" s="40"/>
      <c r="H20" s="41">
        <v>12658.259010000003</v>
      </c>
      <c r="I20" s="41">
        <v>11535.403590000002</v>
      </c>
      <c r="J20" s="41"/>
      <c r="K20" s="43">
        <f t="shared" si="0"/>
        <v>1122.8554200000017</v>
      </c>
    </row>
    <row r="21" spans="2:11" x14ac:dyDescent="0.25">
      <c r="B21" s="37"/>
      <c r="C21" s="37"/>
      <c r="D21" s="31"/>
      <c r="E21" s="38">
        <v>13301</v>
      </c>
      <c r="F21" s="39" t="s">
        <v>7</v>
      </c>
      <c r="G21" s="40"/>
      <c r="H21" s="41">
        <v>0</v>
      </c>
      <c r="I21" s="41">
        <v>0</v>
      </c>
      <c r="J21" s="41"/>
      <c r="K21" s="43">
        <f t="shared" si="0"/>
        <v>0</v>
      </c>
    </row>
    <row r="22" spans="2:11" x14ac:dyDescent="0.25">
      <c r="B22" s="37"/>
      <c r="C22" s="37"/>
      <c r="D22" s="31"/>
      <c r="E22" s="38">
        <v>13404</v>
      </c>
      <c r="F22" s="39" t="s">
        <v>8</v>
      </c>
      <c r="G22" s="40"/>
      <c r="H22" s="41">
        <v>514.85892000000001</v>
      </c>
      <c r="I22" s="41">
        <v>612.33833000000016</v>
      </c>
      <c r="J22" s="41"/>
      <c r="K22" s="43">
        <f t="shared" si="0"/>
        <v>-97.479410000000144</v>
      </c>
    </row>
    <row r="23" spans="2:11" x14ac:dyDescent="0.25">
      <c r="B23" s="37"/>
      <c r="C23" s="37"/>
      <c r="D23" s="31"/>
      <c r="E23" s="38">
        <v>13406</v>
      </c>
      <c r="F23" s="39" t="s">
        <v>9</v>
      </c>
      <c r="G23" s="40"/>
      <c r="H23" s="41">
        <v>0</v>
      </c>
      <c r="I23" s="41">
        <v>0</v>
      </c>
      <c r="J23" s="41"/>
      <c r="K23" s="43">
        <f t="shared" si="0"/>
        <v>0</v>
      </c>
    </row>
    <row r="24" spans="2:11" x14ac:dyDescent="0.25">
      <c r="B24" s="37"/>
      <c r="C24" s="32">
        <v>1400</v>
      </c>
      <c r="D24" s="33" t="s">
        <v>137</v>
      </c>
      <c r="E24" s="32"/>
      <c r="F24" s="34"/>
      <c r="G24" s="28"/>
      <c r="H24" s="35">
        <v>7307.7449100000013</v>
      </c>
      <c r="I24" s="35">
        <v>8054.4505000000008</v>
      </c>
      <c r="J24" s="28"/>
      <c r="K24" s="36">
        <f t="shared" si="0"/>
        <v>-746.70558999999957</v>
      </c>
    </row>
    <row r="25" spans="2:11" x14ac:dyDescent="0.25">
      <c r="B25" s="37"/>
      <c r="C25" s="37"/>
      <c r="D25" s="31"/>
      <c r="E25" s="38">
        <v>14103</v>
      </c>
      <c r="F25" s="39" t="s">
        <v>10</v>
      </c>
      <c r="G25" s="40"/>
      <c r="H25" s="41">
        <v>3740.3119300000008</v>
      </c>
      <c r="I25" s="41">
        <v>4563.9377300000006</v>
      </c>
      <c r="J25" s="41"/>
      <c r="K25" s="43">
        <f t="shared" si="0"/>
        <v>-823.6257999999998</v>
      </c>
    </row>
    <row r="26" spans="2:11" x14ac:dyDescent="0.25">
      <c r="B26" s="37"/>
      <c r="C26" s="37"/>
      <c r="D26" s="31"/>
      <c r="E26" s="38">
        <v>14202</v>
      </c>
      <c r="F26" s="39" t="s">
        <v>11</v>
      </c>
      <c r="G26" s="40"/>
      <c r="H26" s="41">
        <v>1853.6409900000006</v>
      </c>
      <c r="I26" s="41">
        <v>2228.1848900000005</v>
      </c>
      <c r="J26" s="41"/>
      <c r="K26" s="43">
        <f t="shared" si="0"/>
        <v>-374.54389999999989</v>
      </c>
    </row>
    <row r="27" spans="2:11" x14ac:dyDescent="0.25">
      <c r="B27" s="37"/>
      <c r="C27" s="37"/>
      <c r="D27" s="31"/>
      <c r="E27" s="38">
        <v>14301</v>
      </c>
      <c r="F27" s="39" t="s">
        <v>12</v>
      </c>
      <c r="G27" s="40"/>
      <c r="H27" s="41">
        <v>741.42198999999994</v>
      </c>
      <c r="I27" s="41">
        <v>891.27618999999993</v>
      </c>
      <c r="J27" s="41"/>
      <c r="K27" s="43">
        <f t="shared" si="0"/>
        <v>-149.85419999999999</v>
      </c>
    </row>
    <row r="28" spans="2:11" x14ac:dyDescent="0.25">
      <c r="B28" s="37"/>
      <c r="C28" s="37"/>
      <c r="D28" s="31"/>
      <c r="E28" s="38">
        <v>14401</v>
      </c>
      <c r="F28" s="39" t="s">
        <v>13</v>
      </c>
      <c r="G28" s="40"/>
      <c r="H28" s="41">
        <v>694.54499999999996</v>
      </c>
      <c r="I28" s="41">
        <v>221.12743</v>
      </c>
      <c r="J28" s="41"/>
      <c r="K28" s="43">
        <f t="shared" si="0"/>
        <v>473.41756999999996</v>
      </c>
    </row>
    <row r="29" spans="2:11" x14ac:dyDescent="0.25">
      <c r="B29" s="37"/>
      <c r="C29" s="37"/>
      <c r="D29" s="31"/>
      <c r="E29" s="38">
        <v>14406</v>
      </c>
      <c r="F29" s="39" t="s">
        <v>14</v>
      </c>
      <c r="G29" s="40"/>
      <c r="H29" s="41">
        <v>277.82499999999999</v>
      </c>
      <c r="I29" s="41">
        <v>149.92426</v>
      </c>
      <c r="J29" s="41"/>
      <c r="K29" s="43">
        <f t="shared" si="0"/>
        <v>127.90073999999998</v>
      </c>
    </row>
    <row r="30" spans="2:11" x14ac:dyDescent="0.25">
      <c r="B30" s="37"/>
      <c r="C30" s="32">
        <v>1500</v>
      </c>
      <c r="D30" s="33" t="s">
        <v>138</v>
      </c>
      <c r="E30" s="32"/>
      <c r="F30" s="34"/>
      <c r="G30" s="28"/>
      <c r="H30" s="35">
        <v>23133.229889999999</v>
      </c>
      <c r="I30" s="35">
        <v>20652.66124999999</v>
      </c>
      <c r="J30" s="28"/>
      <c r="K30" s="36">
        <f t="shared" si="0"/>
        <v>2480.5686400000086</v>
      </c>
    </row>
    <row r="31" spans="2:11" x14ac:dyDescent="0.25">
      <c r="B31" s="37"/>
      <c r="C31" s="37"/>
      <c r="D31" s="31"/>
      <c r="E31" s="38">
        <v>15101</v>
      </c>
      <c r="F31" s="39" t="s">
        <v>15</v>
      </c>
      <c r="G31" s="40"/>
      <c r="H31" s="41">
        <v>1785.95</v>
      </c>
      <c r="I31" s="41">
        <v>1640.6846399999995</v>
      </c>
      <c r="J31" s="41"/>
      <c r="K31" s="43">
        <f t="shared" si="0"/>
        <v>145.26536000000056</v>
      </c>
    </row>
    <row r="32" spans="2:11" x14ac:dyDescent="0.25">
      <c r="B32" s="31"/>
      <c r="C32" s="37"/>
      <c r="D32" s="31"/>
      <c r="E32" s="38">
        <v>15202</v>
      </c>
      <c r="F32" s="39" t="s">
        <v>16</v>
      </c>
      <c r="G32" s="40"/>
      <c r="H32" s="41">
        <v>462.34517000000005</v>
      </c>
      <c r="I32" s="41">
        <v>676.60379</v>
      </c>
      <c r="J32" s="41"/>
      <c r="K32" s="43">
        <f t="shared" si="0"/>
        <v>-214.25861999999995</v>
      </c>
    </row>
    <row r="33" spans="2:11" ht="30" x14ac:dyDescent="0.25">
      <c r="B33" s="31"/>
      <c r="C33" s="37"/>
      <c r="D33" s="31"/>
      <c r="E33" s="38">
        <v>15401</v>
      </c>
      <c r="F33" s="39" t="s">
        <v>17</v>
      </c>
      <c r="G33" s="40"/>
      <c r="H33" s="41">
        <v>9276.8287600000003</v>
      </c>
      <c r="I33" s="41">
        <v>8667.1483799999914</v>
      </c>
      <c r="J33" s="41"/>
      <c r="K33" s="43">
        <f t="shared" si="0"/>
        <v>609.68038000000888</v>
      </c>
    </row>
    <row r="34" spans="2:11" x14ac:dyDescent="0.25">
      <c r="B34" s="31"/>
      <c r="C34" s="37"/>
      <c r="D34" s="31"/>
      <c r="E34" s="38">
        <v>15402</v>
      </c>
      <c r="F34" s="39" t="s">
        <v>18</v>
      </c>
      <c r="G34" s="40"/>
      <c r="H34" s="41">
        <v>7561.89</v>
      </c>
      <c r="I34" s="41">
        <v>5616.3353299999981</v>
      </c>
      <c r="J34" s="41"/>
      <c r="K34" s="43">
        <f t="shared" si="0"/>
        <v>1945.5546700000023</v>
      </c>
    </row>
    <row r="35" spans="2:11" x14ac:dyDescent="0.25">
      <c r="B35" s="31"/>
      <c r="C35" s="37"/>
      <c r="D35" s="31"/>
      <c r="E35" s="38">
        <v>15501</v>
      </c>
      <c r="F35" s="39" t="s">
        <v>19</v>
      </c>
      <c r="G35" s="40"/>
      <c r="H35" s="41">
        <v>145.386</v>
      </c>
      <c r="I35" s="41">
        <v>0</v>
      </c>
      <c r="J35" s="41"/>
      <c r="K35" s="43">
        <f t="shared" si="0"/>
        <v>145.386</v>
      </c>
    </row>
    <row r="36" spans="2:11" x14ac:dyDescent="0.25">
      <c r="B36" s="31"/>
      <c r="C36" s="37"/>
      <c r="D36" s="31"/>
      <c r="E36" s="38">
        <v>15901</v>
      </c>
      <c r="F36" s="39" t="s">
        <v>20</v>
      </c>
      <c r="G36" s="40"/>
      <c r="H36" s="41">
        <v>3900.8299600000005</v>
      </c>
      <c r="I36" s="41">
        <v>4051.8891100000005</v>
      </c>
      <c r="J36" s="41"/>
      <c r="K36" s="43">
        <f t="shared" si="0"/>
        <v>-151.05915000000005</v>
      </c>
    </row>
    <row r="37" spans="2:11" x14ac:dyDescent="0.25">
      <c r="B37" s="31"/>
      <c r="C37" s="32">
        <v>1600</v>
      </c>
      <c r="D37" s="33" t="s">
        <v>139</v>
      </c>
      <c r="E37" s="32"/>
      <c r="F37" s="34"/>
      <c r="G37" s="28"/>
      <c r="H37" s="35">
        <v>0</v>
      </c>
      <c r="I37" s="35">
        <v>0</v>
      </c>
      <c r="J37" s="28"/>
      <c r="K37" s="36">
        <f t="shared" si="0"/>
        <v>0</v>
      </c>
    </row>
    <row r="38" spans="2:11" x14ac:dyDescent="0.25">
      <c r="B38" s="31"/>
      <c r="C38" s="37"/>
      <c r="D38" s="31"/>
      <c r="E38" s="38">
        <v>16101</v>
      </c>
      <c r="F38" s="39" t="s">
        <v>21</v>
      </c>
      <c r="G38" s="40"/>
      <c r="H38" s="41">
        <v>0</v>
      </c>
      <c r="I38" s="41">
        <v>0</v>
      </c>
      <c r="J38" s="41"/>
      <c r="K38" s="43">
        <f t="shared" si="0"/>
        <v>0</v>
      </c>
    </row>
    <row r="39" spans="2:11" x14ac:dyDescent="0.25">
      <c r="B39" s="31"/>
      <c r="C39" s="37"/>
      <c r="D39" s="31"/>
      <c r="E39" s="38">
        <v>16102</v>
      </c>
      <c r="F39" s="39" t="s">
        <v>191</v>
      </c>
      <c r="G39" s="40"/>
      <c r="H39" s="41">
        <v>0</v>
      </c>
      <c r="I39" s="41">
        <v>0</v>
      </c>
      <c r="J39" s="41"/>
      <c r="K39" s="43">
        <f t="shared" si="0"/>
        <v>0</v>
      </c>
    </row>
    <row r="40" spans="2:11" x14ac:dyDescent="0.25">
      <c r="B40" s="31"/>
      <c r="C40" s="32">
        <v>1700</v>
      </c>
      <c r="D40" s="33" t="s">
        <v>140</v>
      </c>
      <c r="E40" s="32"/>
      <c r="F40" s="34"/>
      <c r="G40" s="28"/>
      <c r="H40" s="35">
        <v>0</v>
      </c>
      <c r="I40" s="35">
        <v>0</v>
      </c>
      <c r="J40" s="28"/>
      <c r="K40" s="36">
        <f t="shared" si="0"/>
        <v>0</v>
      </c>
    </row>
    <row r="41" spans="2:11" x14ac:dyDescent="0.25">
      <c r="B41" s="31"/>
      <c r="C41" s="37"/>
      <c r="D41" s="31"/>
      <c r="E41" s="38">
        <v>17102</v>
      </c>
      <c r="F41" s="39" t="s">
        <v>23</v>
      </c>
      <c r="G41" s="40"/>
      <c r="H41" s="41">
        <v>0</v>
      </c>
      <c r="I41" s="41">
        <v>0</v>
      </c>
      <c r="J41" s="41"/>
      <c r="K41" s="43">
        <f t="shared" si="0"/>
        <v>0</v>
      </c>
    </row>
    <row r="42" spans="2:11" x14ac:dyDescent="0.25">
      <c r="B42" s="31"/>
      <c r="C42" s="37"/>
      <c r="D42" s="31"/>
      <c r="E42" s="38">
        <v>17101</v>
      </c>
      <c r="F42" s="39" t="s">
        <v>198</v>
      </c>
      <c r="G42" s="40"/>
      <c r="H42" s="41">
        <v>0</v>
      </c>
      <c r="I42" s="41">
        <v>0</v>
      </c>
      <c r="J42" s="41"/>
      <c r="K42" s="43">
        <f t="shared" ref="K42:K73" si="2">+H42-I42</f>
        <v>0</v>
      </c>
    </row>
    <row r="43" spans="2:11" x14ac:dyDescent="0.25">
      <c r="B43" s="25" t="s">
        <v>24</v>
      </c>
      <c r="C43" s="26"/>
      <c r="D43" s="26"/>
      <c r="E43" s="26"/>
      <c r="F43" s="27"/>
      <c r="G43" s="28"/>
      <c r="H43" s="29">
        <v>100031.03298</v>
      </c>
      <c r="I43" s="29">
        <v>44042.405650000001</v>
      </c>
      <c r="J43" s="28"/>
      <c r="K43" s="30">
        <f t="shared" si="2"/>
        <v>55988.627330000003</v>
      </c>
    </row>
    <row r="44" spans="2:11" x14ac:dyDescent="0.25">
      <c r="B44" s="25" t="s">
        <v>25</v>
      </c>
      <c r="C44" s="26"/>
      <c r="D44" s="26"/>
      <c r="E44" s="26"/>
      <c r="F44" s="27"/>
      <c r="G44" s="28"/>
      <c r="H44" s="29">
        <v>708.40296999999998</v>
      </c>
      <c r="I44" s="29">
        <v>695.31265000000008</v>
      </c>
      <c r="J44" s="28"/>
      <c r="K44" s="30">
        <f t="shared" si="2"/>
        <v>13.090319999999906</v>
      </c>
    </row>
    <row r="45" spans="2:11" x14ac:dyDescent="0.25">
      <c r="B45" s="31"/>
      <c r="C45" s="32">
        <v>2100</v>
      </c>
      <c r="D45" s="33" t="s">
        <v>141</v>
      </c>
      <c r="E45" s="32"/>
      <c r="F45" s="34"/>
      <c r="G45" s="28"/>
      <c r="H45" s="35">
        <v>155.80500000000001</v>
      </c>
      <c r="I45" s="35">
        <v>188.4385</v>
      </c>
      <c r="J45" s="28"/>
      <c r="K45" s="36">
        <f t="shared" si="2"/>
        <v>-32.633499999999998</v>
      </c>
    </row>
    <row r="46" spans="2:11" x14ac:dyDescent="0.25">
      <c r="B46" s="31"/>
      <c r="C46" s="37"/>
      <c r="D46" s="31"/>
      <c r="E46" s="38">
        <v>21101</v>
      </c>
      <c r="F46" s="39" t="s">
        <v>26</v>
      </c>
      <c r="G46" s="40"/>
      <c r="H46" s="41">
        <v>119.568</v>
      </c>
      <c r="I46" s="41">
        <v>167.39283</v>
      </c>
      <c r="J46" s="41"/>
      <c r="K46" s="43">
        <f t="shared" si="2"/>
        <v>-47.824830000000006</v>
      </c>
    </row>
    <row r="47" spans="2:11" x14ac:dyDescent="0.25">
      <c r="B47" s="31"/>
      <c r="C47" s="37"/>
      <c r="D47" s="31"/>
      <c r="E47" s="38">
        <v>21201</v>
      </c>
      <c r="F47" s="39" t="s">
        <v>27</v>
      </c>
      <c r="G47" s="40"/>
      <c r="H47" s="41">
        <v>3.4510000000000001</v>
      </c>
      <c r="I47" s="41">
        <v>0</v>
      </c>
      <c r="J47" s="41"/>
      <c r="K47" s="43">
        <f t="shared" si="2"/>
        <v>3.4510000000000001</v>
      </c>
    </row>
    <row r="48" spans="2:11" x14ac:dyDescent="0.25">
      <c r="B48" s="31"/>
      <c r="C48" s="37"/>
      <c r="D48" s="31"/>
      <c r="E48" s="38">
        <v>21301</v>
      </c>
      <c r="F48" s="39" t="s">
        <v>28</v>
      </c>
      <c r="G48" s="40"/>
      <c r="H48" s="41">
        <v>0</v>
      </c>
      <c r="I48" s="41">
        <v>0</v>
      </c>
      <c r="J48" s="41"/>
      <c r="K48" s="43">
        <f t="shared" si="2"/>
        <v>0</v>
      </c>
    </row>
    <row r="49" spans="2:11" x14ac:dyDescent="0.25">
      <c r="B49" s="31"/>
      <c r="C49" s="37"/>
      <c r="D49" s="31"/>
      <c r="E49" s="38">
        <v>21401</v>
      </c>
      <c r="F49" s="39" t="s">
        <v>29</v>
      </c>
      <c r="G49" s="40"/>
      <c r="H49" s="41">
        <v>1.7150000000000001</v>
      </c>
      <c r="I49" s="41">
        <v>1.7025300000000001</v>
      </c>
      <c r="J49" s="41"/>
      <c r="K49" s="43">
        <f t="shared" si="2"/>
        <v>1.2469999999999981E-2</v>
      </c>
    </row>
    <row r="50" spans="2:11" x14ac:dyDescent="0.25">
      <c r="B50" s="31"/>
      <c r="C50" s="37"/>
      <c r="D50" s="31"/>
      <c r="E50" s="38">
        <v>21501</v>
      </c>
      <c r="F50" s="39" t="s">
        <v>30</v>
      </c>
      <c r="G50" s="40"/>
      <c r="H50" s="41">
        <v>27.533999999999999</v>
      </c>
      <c r="I50" s="41">
        <v>16.72</v>
      </c>
      <c r="J50" s="41"/>
      <c r="K50" s="43">
        <f t="shared" si="2"/>
        <v>10.814</v>
      </c>
    </row>
    <row r="51" spans="2:11" x14ac:dyDescent="0.25">
      <c r="B51" s="31"/>
      <c r="C51" s="37"/>
      <c r="D51" s="31"/>
      <c r="E51" s="38">
        <v>21601</v>
      </c>
      <c r="F51" s="39" t="s">
        <v>31</v>
      </c>
      <c r="G51" s="40"/>
      <c r="H51" s="41">
        <v>3.5369999999999999</v>
      </c>
      <c r="I51" s="41">
        <v>2.6231399999999998</v>
      </c>
      <c r="J51" s="41"/>
      <c r="K51" s="43">
        <f t="shared" si="2"/>
        <v>0.91386000000000012</v>
      </c>
    </row>
    <row r="52" spans="2:11" x14ac:dyDescent="0.25">
      <c r="B52" s="31"/>
      <c r="C52" s="32">
        <v>2200</v>
      </c>
      <c r="D52" s="33" t="s">
        <v>142</v>
      </c>
      <c r="E52" s="32"/>
      <c r="F52" s="34"/>
      <c r="G52" s="28"/>
      <c r="H52" s="35">
        <v>140.22900000000001</v>
      </c>
      <c r="I52" s="35">
        <v>68.019459999999995</v>
      </c>
      <c r="J52" s="28"/>
      <c r="K52" s="36">
        <f t="shared" si="2"/>
        <v>72.209540000000018</v>
      </c>
    </row>
    <row r="53" spans="2:11" ht="30" x14ac:dyDescent="0.25">
      <c r="B53" s="31"/>
      <c r="C53" s="37"/>
      <c r="D53" s="31"/>
      <c r="E53" s="38">
        <v>22104</v>
      </c>
      <c r="F53" s="39" t="s">
        <v>32</v>
      </c>
      <c r="G53" s="40"/>
      <c r="H53" s="41">
        <v>132.30500000000001</v>
      </c>
      <c r="I53" s="41">
        <v>67.882390000000001</v>
      </c>
      <c r="J53" s="41"/>
      <c r="K53" s="43">
        <f t="shared" si="2"/>
        <v>64.422610000000006</v>
      </c>
    </row>
    <row r="54" spans="2:11" x14ac:dyDescent="0.25">
      <c r="B54" s="31"/>
      <c r="C54" s="37"/>
      <c r="D54" s="31"/>
      <c r="E54" s="38">
        <v>22301</v>
      </c>
      <c r="F54" s="39" t="s">
        <v>33</v>
      </c>
      <c r="G54" s="40"/>
      <c r="H54" s="41">
        <v>7.9240000000000004</v>
      </c>
      <c r="I54" s="41">
        <v>0.13707</v>
      </c>
      <c r="J54" s="41"/>
      <c r="K54" s="43">
        <f t="shared" si="2"/>
        <v>7.7869300000000008</v>
      </c>
    </row>
    <row r="55" spans="2:11" x14ac:dyDescent="0.25">
      <c r="B55" s="31"/>
      <c r="C55" s="32">
        <v>2400</v>
      </c>
      <c r="D55" s="33" t="s">
        <v>143</v>
      </c>
      <c r="E55" s="32"/>
      <c r="F55" s="34"/>
      <c r="G55" s="28"/>
      <c r="H55" s="35">
        <v>12.301000000000002</v>
      </c>
      <c r="I55" s="35">
        <v>75.144059999999996</v>
      </c>
      <c r="J55" s="28"/>
      <c r="K55" s="36">
        <f t="shared" si="2"/>
        <v>-62.843059999999994</v>
      </c>
    </row>
    <row r="56" spans="2:11" x14ac:dyDescent="0.25">
      <c r="B56" s="31"/>
      <c r="C56" s="37"/>
      <c r="D56" s="31"/>
      <c r="E56" s="38">
        <v>24101</v>
      </c>
      <c r="F56" s="39" t="s">
        <v>34</v>
      </c>
      <c r="G56" s="40"/>
      <c r="H56" s="41">
        <v>0.754</v>
      </c>
      <c r="I56" s="41">
        <v>18.120380000000001</v>
      </c>
      <c r="J56" s="41"/>
      <c r="K56" s="43">
        <f t="shared" si="2"/>
        <v>-17.366379999999999</v>
      </c>
    </row>
    <row r="57" spans="2:11" x14ac:dyDescent="0.25">
      <c r="B57" s="31"/>
      <c r="C57" s="37"/>
      <c r="D57" s="31"/>
      <c r="E57" s="38">
        <v>24201</v>
      </c>
      <c r="F57" s="39" t="s">
        <v>35</v>
      </c>
      <c r="G57" s="40"/>
      <c r="H57" s="41">
        <v>8.0000000000000002E-3</v>
      </c>
      <c r="I57" s="41">
        <v>0.14224000000000001</v>
      </c>
      <c r="J57" s="41"/>
      <c r="K57" s="43">
        <f t="shared" si="2"/>
        <v>-0.13424</v>
      </c>
    </row>
    <row r="58" spans="2:11" x14ac:dyDescent="0.25">
      <c r="B58" s="31"/>
      <c r="C58" s="37"/>
      <c r="D58" s="31"/>
      <c r="E58" s="38">
        <v>24301</v>
      </c>
      <c r="F58" s="39" t="s">
        <v>36</v>
      </c>
      <c r="G58" s="40"/>
      <c r="H58" s="41">
        <v>0</v>
      </c>
      <c r="I58" s="41">
        <v>0.53705999999999998</v>
      </c>
      <c r="J58" s="41"/>
      <c r="K58" s="43">
        <f t="shared" si="2"/>
        <v>-0.53705999999999998</v>
      </c>
    </row>
    <row r="59" spans="2:11" x14ac:dyDescent="0.25">
      <c r="B59" s="31"/>
      <c r="C59" s="37"/>
      <c r="D59" s="31"/>
      <c r="E59" s="38">
        <v>24401</v>
      </c>
      <c r="F59" s="39" t="s">
        <v>37</v>
      </c>
      <c r="G59" s="40"/>
      <c r="H59" s="41">
        <v>0.5</v>
      </c>
      <c r="I59" s="41">
        <v>1.6009599999999999</v>
      </c>
      <c r="J59" s="41"/>
      <c r="K59" s="43">
        <f t="shared" si="2"/>
        <v>-1.1009599999999999</v>
      </c>
    </row>
    <row r="60" spans="2:11" x14ac:dyDescent="0.25">
      <c r="B60" s="31"/>
      <c r="C60" s="37"/>
      <c r="D60" s="31"/>
      <c r="E60" s="38">
        <v>24501</v>
      </c>
      <c r="F60" s="39" t="s">
        <v>38</v>
      </c>
      <c r="G60" s="40"/>
      <c r="H60" s="41">
        <v>3</v>
      </c>
      <c r="I60" s="41">
        <v>0</v>
      </c>
      <c r="J60" s="41"/>
      <c r="K60" s="43">
        <f t="shared" si="2"/>
        <v>3</v>
      </c>
    </row>
    <row r="61" spans="2:11" x14ac:dyDescent="0.25">
      <c r="B61" s="31"/>
      <c r="C61" s="37"/>
      <c r="D61" s="31"/>
      <c r="E61" s="38">
        <v>24601</v>
      </c>
      <c r="F61" s="39" t="s">
        <v>39</v>
      </c>
      <c r="G61" s="40"/>
      <c r="H61" s="41">
        <v>4.181</v>
      </c>
      <c r="I61" s="41">
        <v>1.00651</v>
      </c>
      <c r="J61" s="41"/>
      <c r="K61" s="43">
        <f t="shared" si="2"/>
        <v>3.17449</v>
      </c>
    </row>
    <row r="62" spans="2:11" x14ac:dyDescent="0.25">
      <c r="B62" s="31"/>
      <c r="C62" s="37"/>
      <c r="D62" s="31"/>
      <c r="E62" s="38">
        <v>24701</v>
      </c>
      <c r="F62" s="39" t="s">
        <v>40</v>
      </c>
      <c r="G62" s="40"/>
      <c r="H62" s="41">
        <v>1.7629999999999999</v>
      </c>
      <c r="I62" s="41">
        <v>3.3325300000000002</v>
      </c>
      <c r="J62" s="41"/>
      <c r="K62" s="43">
        <f t="shared" si="2"/>
        <v>-1.5695300000000003</v>
      </c>
    </row>
    <row r="63" spans="2:11" x14ac:dyDescent="0.25">
      <c r="B63" s="31"/>
      <c r="C63" s="37"/>
      <c r="D63" s="31"/>
      <c r="E63" s="38">
        <v>24801</v>
      </c>
      <c r="F63" s="39" t="s">
        <v>41</v>
      </c>
      <c r="G63" s="40"/>
      <c r="H63" s="41">
        <v>1.6080000000000001</v>
      </c>
      <c r="I63" s="41">
        <v>21.350090000000002</v>
      </c>
      <c r="J63" s="41"/>
      <c r="K63" s="43">
        <f t="shared" si="2"/>
        <v>-19.742090000000001</v>
      </c>
    </row>
    <row r="64" spans="2:11" x14ac:dyDescent="0.25">
      <c r="B64" s="31"/>
      <c r="C64" s="37"/>
      <c r="D64" s="31"/>
      <c r="E64" s="38">
        <v>24901</v>
      </c>
      <c r="F64" s="39" t="s">
        <v>42</v>
      </c>
      <c r="G64" s="40"/>
      <c r="H64" s="41">
        <v>0.48699999999999999</v>
      </c>
      <c r="I64" s="41">
        <v>29.054290000000002</v>
      </c>
      <c r="J64" s="41"/>
      <c r="K64" s="43">
        <f t="shared" si="2"/>
        <v>-28.567290000000003</v>
      </c>
    </row>
    <row r="65" spans="2:11" x14ac:dyDescent="0.25">
      <c r="B65" s="31"/>
      <c r="C65" s="32">
        <v>2500</v>
      </c>
      <c r="D65" s="33" t="s">
        <v>144</v>
      </c>
      <c r="E65" s="32"/>
      <c r="F65" s="34"/>
      <c r="G65" s="28"/>
      <c r="H65" s="35">
        <v>0</v>
      </c>
      <c r="I65" s="35">
        <v>0.6</v>
      </c>
      <c r="J65" s="28"/>
      <c r="K65" s="36">
        <f t="shared" si="2"/>
        <v>-0.6</v>
      </c>
    </row>
    <row r="66" spans="2:11" x14ac:dyDescent="0.25">
      <c r="B66" s="31"/>
      <c r="C66" s="92"/>
      <c r="D66" s="28"/>
      <c r="E66" s="38">
        <v>25201</v>
      </c>
      <c r="F66" s="39" t="s">
        <v>189</v>
      </c>
      <c r="G66" s="28"/>
      <c r="H66" s="41">
        <v>0</v>
      </c>
      <c r="I66" s="41">
        <v>0.6</v>
      </c>
      <c r="J66" s="41"/>
      <c r="K66" s="43">
        <f t="shared" si="2"/>
        <v>-0.6</v>
      </c>
    </row>
    <row r="67" spans="2:11" x14ac:dyDescent="0.25">
      <c r="B67" s="31"/>
      <c r="C67" s="37"/>
      <c r="D67" s="31"/>
      <c r="E67" s="38">
        <v>25501</v>
      </c>
      <c r="F67" s="39" t="s">
        <v>43</v>
      </c>
      <c r="G67" s="40"/>
      <c r="H67" s="41">
        <v>0</v>
      </c>
      <c r="I67" s="41">
        <v>0</v>
      </c>
      <c r="J67" s="41"/>
      <c r="K67" s="43">
        <f t="shared" si="2"/>
        <v>0</v>
      </c>
    </row>
    <row r="68" spans="2:11" x14ac:dyDescent="0.25">
      <c r="B68" s="31"/>
      <c r="C68" s="32">
        <v>2600</v>
      </c>
      <c r="D68" s="33" t="s">
        <v>145</v>
      </c>
      <c r="E68" s="32"/>
      <c r="F68" s="34"/>
      <c r="G68" s="28"/>
      <c r="H68" s="35">
        <v>348.95696999999996</v>
      </c>
      <c r="I68" s="35">
        <v>357.52058</v>
      </c>
      <c r="J68" s="28"/>
      <c r="K68" s="36">
        <f t="shared" si="2"/>
        <v>-8.5636100000000397</v>
      </c>
    </row>
    <row r="69" spans="2:11" ht="45" x14ac:dyDescent="0.25">
      <c r="B69" s="31"/>
      <c r="C69" s="37"/>
      <c r="D69" s="31"/>
      <c r="E69" s="38">
        <v>26102</v>
      </c>
      <c r="F69" s="39" t="s">
        <v>44</v>
      </c>
      <c r="G69" s="40"/>
      <c r="H69" s="41">
        <v>180.20996999999997</v>
      </c>
      <c r="I69" s="41">
        <v>214.64657000000003</v>
      </c>
      <c r="J69" s="41"/>
      <c r="K69" s="43">
        <f t="shared" si="2"/>
        <v>-34.436600000000055</v>
      </c>
    </row>
    <row r="70" spans="2:11" ht="30" x14ac:dyDescent="0.25">
      <c r="B70" s="31"/>
      <c r="C70" s="37"/>
      <c r="D70" s="31"/>
      <c r="E70" s="38">
        <v>26103</v>
      </c>
      <c r="F70" s="39" t="s">
        <v>45</v>
      </c>
      <c r="G70" s="40"/>
      <c r="H70" s="41">
        <v>168.74700000000001</v>
      </c>
      <c r="I70" s="41">
        <v>142.87401</v>
      </c>
      <c r="J70" s="41"/>
      <c r="K70" s="43">
        <f t="shared" si="2"/>
        <v>25.872990000000016</v>
      </c>
    </row>
    <row r="71" spans="2:11" ht="30" x14ac:dyDescent="0.25">
      <c r="B71" s="31"/>
      <c r="C71" s="37"/>
      <c r="D71" s="31"/>
      <c r="E71" s="38">
        <v>26105</v>
      </c>
      <c r="F71" s="39" t="s">
        <v>46</v>
      </c>
      <c r="G71" s="40"/>
      <c r="H71" s="41">
        <v>0</v>
      </c>
      <c r="I71" s="41">
        <v>0</v>
      </c>
      <c r="J71" s="41"/>
      <c r="K71" s="43">
        <f t="shared" si="2"/>
        <v>0</v>
      </c>
    </row>
    <row r="72" spans="2:11" x14ac:dyDescent="0.25">
      <c r="B72" s="31"/>
      <c r="C72" s="32">
        <v>2700</v>
      </c>
      <c r="D72" s="33" t="s">
        <v>146</v>
      </c>
      <c r="E72" s="32"/>
      <c r="F72" s="34"/>
      <c r="G72" s="28"/>
      <c r="H72" s="35">
        <v>46.128999999999998</v>
      </c>
      <c r="I72" s="35">
        <v>0.12068999999999999</v>
      </c>
      <c r="J72" s="28"/>
      <c r="K72" s="36">
        <f t="shared" si="2"/>
        <v>46.008309999999994</v>
      </c>
    </row>
    <row r="73" spans="2:11" x14ac:dyDescent="0.25">
      <c r="B73" s="31"/>
      <c r="C73" s="37"/>
      <c r="D73" s="31"/>
      <c r="E73" s="38">
        <v>27101</v>
      </c>
      <c r="F73" s="39" t="s">
        <v>47</v>
      </c>
      <c r="G73" s="40"/>
      <c r="H73" s="41">
        <v>0.83299999999999996</v>
      </c>
      <c r="I73" s="41">
        <v>0</v>
      </c>
      <c r="J73" s="41"/>
      <c r="K73" s="43">
        <f t="shared" si="2"/>
        <v>0.83299999999999996</v>
      </c>
    </row>
    <row r="74" spans="2:11" x14ac:dyDescent="0.25">
      <c r="B74" s="31"/>
      <c r="C74" s="37"/>
      <c r="D74" s="31"/>
      <c r="E74" s="38">
        <v>27201</v>
      </c>
      <c r="F74" s="39" t="s">
        <v>48</v>
      </c>
      <c r="G74" s="40"/>
      <c r="H74" s="41">
        <v>0</v>
      </c>
      <c r="I74" s="41">
        <v>0.12068999999999999</v>
      </c>
      <c r="J74" s="41"/>
      <c r="K74" s="43">
        <f t="shared" ref="K74:K106" si="3">+H74-I74</f>
        <v>-0.12068999999999999</v>
      </c>
    </row>
    <row r="75" spans="2:11" x14ac:dyDescent="0.25">
      <c r="B75" s="31"/>
      <c r="C75" s="37"/>
      <c r="D75" s="31"/>
      <c r="E75" s="38">
        <v>27301</v>
      </c>
      <c r="F75" s="39" t="s">
        <v>49</v>
      </c>
      <c r="G75" s="40"/>
      <c r="H75" s="41">
        <v>45.295999999999999</v>
      </c>
      <c r="I75" s="41">
        <v>0</v>
      </c>
      <c r="J75" s="41"/>
      <c r="K75" s="43">
        <f t="shared" si="3"/>
        <v>45.295999999999999</v>
      </c>
    </row>
    <row r="76" spans="2:11" x14ac:dyDescent="0.25">
      <c r="B76" s="31"/>
      <c r="C76" s="37"/>
      <c r="D76" s="31"/>
      <c r="E76" s="38">
        <v>27401</v>
      </c>
      <c r="F76" s="39" t="s">
        <v>192</v>
      </c>
      <c r="G76" s="49"/>
      <c r="H76" s="41">
        <v>0</v>
      </c>
      <c r="I76" s="41">
        <v>0</v>
      </c>
      <c r="J76" s="42"/>
      <c r="K76" s="43">
        <f t="shared" ref="K76" si="4">+H76-I76</f>
        <v>0</v>
      </c>
    </row>
    <row r="77" spans="2:11" x14ac:dyDescent="0.25">
      <c r="B77" s="31"/>
      <c r="C77" s="37"/>
      <c r="D77" s="31"/>
      <c r="E77" s="38">
        <v>27501</v>
      </c>
      <c r="F77" s="39" t="s">
        <v>202</v>
      </c>
      <c r="G77" s="49"/>
      <c r="H77" s="41">
        <v>0</v>
      </c>
      <c r="I77" s="41">
        <v>0</v>
      </c>
      <c r="J77" s="42"/>
      <c r="K77" s="43">
        <f t="shared" si="3"/>
        <v>0</v>
      </c>
    </row>
    <row r="78" spans="2:11" x14ac:dyDescent="0.25">
      <c r="B78" s="31"/>
      <c r="C78" s="32">
        <v>2900</v>
      </c>
      <c r="D78" s="33" t="s">
        <v>147</v>
      </c>
      <c r="E78" s="32"/>
      <c r="F78" s="34"/>
      <c r="G78" s="28"/>
      <c r="H78" s="35">
        <v>4.9820000000000002</v>
      </c>
      <c r="I78" s="35">
        <v>5.46936</v>
      </c>
      <c r="J78" s="28"/>
      <c r="K78" s="36">
        <f t="shared" si="3"/>
        <v>-0.48735999999999979</v>
      </c>
    </row>
    <row r="79" spans="2:11" x14ac:dyDescent="0.25">
      <c r="B79" s="31"/>
      <c r="C79" s="37"/>
      <c r="D79" s="31"/>
      <c r="E79" s="38">
        <v>29101</v>
      </c>
      <c r="F79" s="39" t="s">
        <v>50</v>
      </c>
      <c r="G79" s="40"/>
      <c r="H79" s="41">
        <v>0.75800000000000001</v>
      </c>
      <c r="I79" s="41">
        <v>0.88966000000000001</v>
      </c>
      <c r="J79" s="41"/>
      <c r="K79" s="43">
        <f t="shared" si="3"/>
        <v>-0.13166</v>
      </c>
    </row>
    <row r="80" spans="2:11" x14ac:dyDescent="0.25">
      <c r="B80" s="31"/>
      <c r="C80" s="37"/>
      <c r="D80" s="31"/>
      <c r="E80" s="38">
        <v>29201</v>
      </c>
      <c r="F80" s="39" t="s">
        <v>51</v>
      </c>
      <c r="G80" s="40"/>
      <c r="H80" s="41">
        <v>1.53</v>
      </c>
      <c r="I80" s="41">
        <v>3.2626500000000003</v>
      </c>
      <c r="J80" s="41"/>
      <c r="K80" s="43">
        <f t="shared" si="3"/>
        <v>-1.7326500000000002</v>
      </c>
    </row>
    <row r="81" spans="2:11" ht="30" x14ac:dyDescent="0.25">
      <c r="B81" s="31"/>
      <c r="C81" s="37"/>
      <c r="D81" s="31"/>
      <c r="E81" s="38">
        <v>29301</v>
      </c>
      <c r="F81" s="39" t="s">
        <v>52</v>
      </c>
      <c r="G81" s="40"/>
      <c r="H81" s="41">
        <v>0</v>
      </c>
      <c r="I81" s="41">
        <v>0</v>
      </c>
      <c r="J81" s="41"/>
      <c r="K81" s="43">
        <f t="shared" si="3"/>
        <v>0</v>
      </c>
    </row>
    <row r="82" spans="2:11" x14ac:dyDescent="0.25">
      <c r="B82" s="31"/>
      <c r="C82" s="37"/>
      <c r="D82" s="31"/>
      <c r="E82" s="38">
        <v>29401</v>
      </c>
      <c r="F82" s="39" t="s">
        <v>53</v>
      </c>
      <c r="G82" s="40"/>
      <c r="H82" s="41">
        <v>0</v>
      </c>
      <c r="I82" s="41">
        <v>0</v>
      </c>
      <c r="J82" s="41"/>
      <c r="K82" s="43">
        <f t="shared" si="3"/>
        <v>0</v>
      </c>
    </row>
    <row r="83" spans="2:11" x14ac:dyDescent="0.25">
      <c r="B83" s="31"/>
      <c r="C83" s="37"/>
      <c r="D83" s="31"/>
      <c r="E83" s="38">
        <v>29601</v>
      </c>
      <c r="F83" s="39" t="s">
        <v>54</v>
      </c>
      <c r="G83" s="40"/>
      <c r="H83" s="41">
        <v>2.694</v>
      </c>
      <c r="I83" s="41">
        <v>1.3170500000000001</v>
      </c>
      <c r="J83" s="41"/>
      <c r="K83" s="43">
        <f t="shared" si="3"/>
        <v>1.3769499999999999</v>
      </c>
    </row>
    <row r="84" spans="2:11" x14ac:dyDescent="0.25">
      <c r="B84" s="31"/>
      <c r="C84" s="37"/>
      <c r="D84" s="31"/>
      <c r="E84" s="38">
        <v>29801</v>
      </c>
      <c r="F84" s="39" t="s">
        <v>55</v>
      </c>
      <c r="G84" s="40"/>
      <c r="H84" s="41">
        <v>0</v>
      </c>
      <c r="I84" s="41">
        <v>0</v>
      </c>
      <c r="J84" s="41"/>
      <c r="K84" s="43">
        <f t="shared" si="3"/>
        <v>0</v>
      </c>
    </row>
    <row r="85" spans="2:11" x14ac:dyDescent="0.25">
      <c r="B85" s="31"/>
      <c r="C85" s="37"/>
      <c r="D85" s="31"/>
      <c r="E85" s="38">
        <v>29901</v>
      </c>
      <c r="F85" s="39" t="s">
        <v>56</v>
      </c>
      <c r="G85" s="40"/>
      <c r="H85" s="41">
        <v>0</v>
      </c>
      <c r="I85" s="41">
        <v>0</v>
      </c>
      <c r="J85" s="41"/>
      <c r="K85" s="43">
        <f t="shared" si="3"/>
        <v>0</v>
      </c>
    </row>
    <row r="86" spans="2:11" x14ac:dyDescent="0.25">
      <c r="B86" s="25" t="s">
        <v>57</v>
      </c>
      <c r="C86" s="26"/>
      <c r="D86" s="26"/>
      <c r="E86" s="26"/>
      <c r="F86" s="27"/>
      <c r="G86" s="28"/>
      <c r="H86" s="29">
        <v>99322.630010000008</v>
      </c>
      <c r="I86" s="29">
        <v>43347.093000000001</v>
      </c>
      <c r="J86" s="28"/>
      <c r="K86" s="30">
        <f t="shared" si="3"/>
        <v>55975.537010000007</v>
      </c>
    </row>
    <row r="87" spans="2:11" x14ac:dyDescent="0.25">
      <c r="B87" s="31"/>
      <c r="C87" s="32">
        <v>3100</v>
      </c>
      <c r="D87" s="33" t="s">
        <v>148</v>
      </c>
      <c r="E87" s="32"/>
      <c r="F87" s="34"/>
      <c r="G87" s="28"/>
      <c r="H87" s="35">
        <v>22076.771000000001</v>
      </c>
      <c r="I87" s="35">
        <v>13886.721949999999</v>
      </c>
      <c r="J87" s="28"/>
      <c r="K87" s="36">
        <f t="shared" si="3"/>
        <v>8190.0490500000014</v>
      </c>
    </row>
    <row r="88" spans="2:11" x14ac:dyDescent="0.25">
      <c r="B88" s="31"/>
      <c r="C88" s="37"/>
      <c r="D88" s="31"/>
      <c r="E88" s="38">
        <v>31101</v>
      </c>
      <c r="F88" s="39" t="s">
        <v>58</v>
      </c>
      <c r="G88" s="40"/>
      <c r="H88" s="41">
        <v>684.44600000000003</v>
      </c>
      <c r="I88" s="41">
        <v>260.7244</v>
      </c>
      <c r="J88" s="41"/>
      <c r="K88" s="43">
        <f t="shared" si="3"/>
        <v>423.72160000000002</v>
      </c>
    </row>
    <row r="89" spans="2:11" x14ac:dyDescent="0.25">
      <c r="B89" s="31"/>
      <c r="C89" s="37"/>
      <c r="D89" s="31"/>
      <c r="E89" s="38">
        <v>31201</v>
      </c>
      <c r="F89" s="39" t="s">
        <v>193</v>
      </c>
      <c r="G89" s="40"/>
      <c r="H89" s="41">
        <v>5.3330000000000002</v>
      </c>
      <c r="I89" s="41">
        <v>3.5949399999999998</v>
      </c>
      <c r="J89" s="41"/>
      <c r="K89" s="43">
        <f t="shared" si="3"/>
        <v>1.7380600000000004</v>
      </c>
    </row>
    <row r="90" spans="2:11" x14ac:dyDescent="0.25">
      <c r="B90" s="31"/>
      <c r="C90" s="37"/>
      <c r="D90" s="31"/>
      <c r="E90" s="38">
        <v>31301</v>
      </c>
      <c r="F90" s="39" t="s">
        <v>59</v>
      </c>
      <c r="G90" s="40"/>
      <c r="H90" s="41">
        <v>163.803</v>
      </c>
      <c r="I90" s="41">
        <v>197.86512999999999</v>
      </c>
      <c r="J90" s="41"/>
      <c r="K90" s="43">
        <f t="shared" si="3"/>
        <v>-34.062129999999996</v>
      </c>
    </row>
    <row r="91" spans="2:11" x14ac:dyDescent="0.25">
      <c r="B91" s="31"/>
      <c r="C91" s="37"/>
      <c r="D91" s="31"/>
      <c r="E91" s="38">
        <v>31401</v>
      </c>
      <c r="F91" s="39" t="s">
        <v>60</v>
      </c>
      <c r="G91" s="40"/>
      <c r="H91" s="41">
        <v>419.16699999999997</v>
      </c>
      <c r="I91" s="41">
        <v>260.33729</v>
      </c>
      <c r="J91" s="41"/>
      <c r="K91" s="43">
        <f t="shared" si="3"/>
        <v>158.82970999999998</v>
      </c>
    </row>
    <row r="92" spans="2:11" x14ac:dyDescent="0.25">
      <c r="B92" s="31"/>
      <c r="C92" s="37"/>
      <c r="D92" s="31"/>
      <c r="E92" s="38">
        <v>31501</v>
      </c>
      <c r="F92" s="39" t="s">
        <v>61</v>
      </c>
      <c r="G92" s="40"/>
      <c r="H92" s="41">
        <v>166.16399999999999</v>
      </c>
      <c r="I92" s="41">
        <v>0</v>
      </c>
      <c r="J92" s="41"/>
      <c r="K92" s="43">
        <f t="shared" si="3"/>
        <v>166.16399999999999</v>
      </c>
    </row>
    <row r="93" spans="2:11" x14ac:dyDescent="0.25">
      <c r="B93" s="31"/>
      <c r="C93" s="37"/>
      <c r="D93" s="31"/>
      <c r="E93" s="38">
        <v>31601</v>
      </c>
      <c r="F93" s="39" t="s">
        <v>62</v>
      </c>
      <c r="G93" s="40"/>
      <c r="H93" s="41">
        <v>2.8</v>
      </c>
      <c r="I93" s="41">
        <v>0</v>
      </c>
      <c r="J93" s="41"/>
      <c r="K93" s="43">
        <f t="shared" si="3"/>
        <v>2.8</v>
      </c>
    </row>
    <row r="94" spans="2:11" x14ac:dyDescent="0.25">
      <c r="B94" s="31"/>
      <c r="C94" s="37"/>
      <c r="D94" s="31"/>
      <c r="E94" s="38">
        <v>31602</v>
      </c>
      <c r="F94" s="39" t="s">
        <v>63</v>
      </c>
      <c r="G94" s="40"/>
      <c r="H94" s="41">
        <v>0</v>
      </c>
      <c r="I94" s="41">
        <v>0</v>
      </c>
      <c r="J94" s="41"/>
      <c r="K94" s="43">
        <f t="shared" si="3"/>
        <v>0</v>
      </c>
    </row>
    <row r="95" spans="2:11" x14ac:dyDescent="0.25">
      <c r="B95" s="31"/>
      <c r="C95" s="37"/>
      <c r="D95" s="31"/>
      <c r="E95" s="38">
        <v>31701</v>
      </c>
      <c r="F95" s="39" t="s">
        <v>64</v>
      </c>
      <c r="G95" s="40"/>
      <c r="H95" s="41">
        <v>246.76400000000001</v>
      </c>
      <c r="I95" s="41">
        <v>36.533869999999993</v>
      </c>
      <c r="J95" s="41"/>
      <c r="K95" s="43">
        <f t="shared" si="3"/>
        <v>210.23013000000003</v>
      </c>
    </row>
    <row r="96" spans="2:11" x14ac:dyDescent="0.25">
      <c r="B96" s="31"/>
      <c r="C96" s="37"/>
      <c r="D96" s="31"/>
      <c r="E96" s="38">
        <v>31801</v>
      </c>
      <c r="F96" s="39" t="s">
        <v>65</v>
      </c>
      <c r="G96" s="40"/>
      <c r="H96" s="41">
        <v>227.505</v>
      </c>
      <c r="I96" s="41">
        <v>185.37920000000003</v>
      </c>
      <c r="J96" s="41"/>
      <c r="K96" s="43">
        <f t="shared" si="3"/>
        <v>42.12579999999997</v>
      </c>
    </row>
    <row r="97" spans="2:11" x14ac:dyDescent="0.25">
      <c r="B97" s="31"/>
      <c r="C97" s="37"/>
      <c r="D97" s="31"/>
      <c r="E97" s="38">
        <v>31802</v>
      </c>
      <c r="F97" s="39" t="s">
        <v>66</v>
      </c>
      <c r="G97" s="40"/>
      <c r="H97" s="41">
        <v>0.06</v>
      </c>
      <c r="I97" s="41">
        <v>0</v>
      </c>
      <c r="J97" s="41"/>
      <c r="K97" s="43">
        <f t="shared" si="3"/>
        <v>0.06</v>
      </c>
    </row>
    <row r="98" spans="2:11" x14ac:dyDescent="0.25">
      <c r="B98" s="31"/>
      <c r="C98" s="37"/>
      <c r="D98" s="31"/>
      <c r="E98" s="38">
        <v>31901</v>
      </c>
      <c r="F98" s="39" t="s">
        <v>67</v>
      </c>
      <c r="G98" s="40"/>
      <c r="H98" s="41">
        <v>0</v>
      </c>
      <c r="I98" s="41">
        <v>0</v>
      </c>
      <c r="J98" s="41"/>
      <c r="K98" s="43">
        <f t="shared" si="3"/>
        <v>0</v>
      </c>
    </row>
    <row r="99" spans="2:11" x14ac:dyDescent="0.25">
      <c r="B99" s="31"/>
      <c r="C99" s="37"/>
      <c r="D99" s="31"/>
      <c r="E99" s="38">
        <v>31902</v>
      </c>
      <c r="F99" s="39" t="s">
        <v>68</v>
      </c>
      <c r="G99" s="40"/>
      <c r="H99" s="41">
        <v>118.837</v>
      </c>
      <c r="I99" s="41">
        <v>93.503119999999996</v>
      </c>
      <c r="J99" s="41"/>
      <c r="K99" s="43">
        <f t="shared" si="3"/>
        <v>25.333880000000008</v>
      </c>
    </row>
    <row r="100" spans="2:11" x14ac:dyDescent="0.25">
      <c r="B100" s="31"/>
      <c r="C100" s="37"/>
      <c r="D100" s="31"/>
      <c r="E100" s="38">
        <v>31904</v>
      </c>
      <c r="F100" s="39" t="s">
        <v>69</v>
      </c>
      <c r="G100" s="40"/>
      <c r="H100" s="41">
        <v>20041.892</v>
      </c>
      <c r="I100" s="41">
        <v>12848.784</v>
      </c>
      <c r="J100" s="41"/>
      <c r="K100" s="43">
        <f t="shared" si="3"/>
        <v>7193.1080000000002</v>
      </c>
    </row>
    <row r="101" spans="2:11" x14ac:dyDescent="0.25">
      <c r="B101" s="31"/>
      <c r="C101" s="32">
        <v>3200</v>
      </c>
      <c r="D101" s="33" t="s">
        <v>149</v>
      </c>
      <c r="E101" s="32"/>
      <c r="F101" s="34"/>
      <c r="G101" s="28"/>
      <c r="H101" s="35">
        <v>7845.6019999999999</v>
      </c>
      <c r="I101" s="35">
        <v>2316.7868900000003</v>
      </c>
      <c r="J101" s="28"/>
      <c r="K101" s="36">
        <f t="shared" si="3"/>
        <v>5528.8151099999995</v>
      </c>
    </row>
    <row r="102" spans="2:11" x14ac:dyDescent="0.25">
      <c r="B102" s="31"/>
      <c r="C102" s="37"/>
      <c r="D102" s="31"/>
      <c r="E102" s="38">
        <v>32201</v>
      </c>
      <c r="F102" s="39" t="s">
        <v>70</v>
      </c>
      <c r="G102" s="40"/>
      <c r="H102" s="41">
        <v>1171.1110000000001</v>
      </c>
      <c r="I102" s="41">
        <v>1564.44983</v>
      </c>
      <c r="J102" s="41"/>
      <c r="K102" s="43">
        <f t="shared" si="3"/>
        <v>-393.33882999999992</v>
      </c>
    </row>
    <row r="103" spans="2:11" x14ac:dyDescent="0.25">
      <c r="B103" s="31"/>
      <c r="C103" s="37"/>
      <c r="D103" s="31"/>
      <c r="E103" s="38">
        <v>32301</v>
      </c>
      <c r="F103" s="39" t="s">
        <v>71</v>
      </c>
      <c r="G103" s="40"/>
      <c r="H103" s="41">
        <v>1.71</v>
      </c>
      <c r="I103" s="41">
        <v>0</v>
      </c>
      <c r="J103" s="41"/>
      <c r="K103" s="43">
        <f t="shared" si="3"/>
        <v>1.71</v>
      </c>
    </row>
    <row r="104" spans="2:11" x14ac:dyDescent="0.25">
      <c r="B104" s="31"/>
      <c r="C104" s="37"/>
      <c r="D104" s="31"/>
      <c r="E104" s="38">
        <v>32302</v>
      </c>
      <c r="F104" s="39" t="s">
        <v>72</v>
      </c>
      <c r="G104" s="40"/>
      <c r="H104" s="41">
        <v>0.48299999999999998</v>
      </c>
      <c r="I104" s="41">
        <v>0</v>
      </c>
      <c r="J104" s="41"/>
      <c r="K104" s="43">
        <f t="shared" si="3"/>
        <v>0.48299999999999998</v>
      </c>
    </row>
    <row r="105" spans="2:11" ht="30" x14ac:dyDescent="0.25">
      <c r="B105" s="31"/>
      <c r="C105" s="37"/>
      <c r="D105" s="31"/>
      <c r="E105" s="38">
        <v>32502</v>
      </c>
      <c r="F105" s="39" t="s">
        <v>73</v>
      </c>
      <c r="G105" s="40"/>
      <c r="H105" s="41">
        <v>1109.7339999999999</v>
      </c>
      <c r="I105" s="41">
        <v>593.6</v>
      </c>
      <c r="J105" s="41"/>
      <c r="K105" s="43">
        <f t="shared" si="3"/>
        <v>516.1339999999999</v>
      </c>
    </row>
    <row r="106" spans="2:11" x14ac:dyDescent="0.25">
      <c r="B106" s="31"/>
      <c r="C106" s="37"/>
      <c r="D106" s="31"/>
      <c r="E106" s="38">
        <v>32601</v>
      </c>
      <c r="F106" s="39" t="s">
        <v>74</v>
      </c>
      <c r="G106" s="40"/>
      <c r="H106" s="41">
        <v>229.167</v>
      </c>
      <c r="I106" s="41">
        <v>103.3</v>
      </c>
      <c r="J106" s="41"/>
      <c r="K106" s="43">
        <f t="shared" si="3"/>
        <v>125.867</v>
      </c>
    </row>
    <row r="107" spans="2:11" x14ac:dyDescent="0.25">
      <c r="B107" s="31"/>
      <c r="C107" s="37"/>
      <c r="D107" s="31"/>
      <c r="E107" s="38">
        <v>32701</v>
      </c>
      <c r="F107" s="39" t="s">
        <v>75</v>
      </c>
      <c r="G107" s="40"/>
      <c r="H107" s="41">
        <v>5333.3969999999999</v>
      </c>
      <c r="I107" s="41">
        <v>55.437059999999995</v>
      </c>
      <c r="J107" s="41"/>
      <c r="K107" s="43">
        <f t="shared" ref="K107:K140" si="5">+H107-I107</f>
        <v>5277.9599399999997</v>
      </c>
    </row>
    <row r="108" spans="2:11" x14ac:dyDescent="0.25">
      <c r="B108" s="31"/>
      <c r="C108" s="37"/>
      <c r="D108" s="31"/>
      <c r="E108" s="38">
        <v>32903</v>
      </c>
      <c r="F108" s="39" t="s">
        <v>76</v>
      </c>
      <c r="G108" s="40"/>
      <c r="H108" s="41">
        <v>0</v>
      </c>
      <c r="I108" s="41">
        <v>0</v>
      </c>
      <c r="J108" s="41"/>
      <c r="K108" s="43">
        <f t="shared" si="5"/>
        <v>0</v>
      </c>
    </row>
    <row r="109" spans="2:11" x14ac:dyDescent="0.25">
      <c r="B109" s="31"/>
      <c r="C109" s="32">
        <v>3300</v>
      </c>
      <c r="D109" s="33" t="s">
        <v>150</v>
      </c>
      <c r="E109" s="32"/>
      <c r="F109" s="34"/>
      <c r="G109" s="28"/>
      <c r="H109" s="35">
        <v>42840.967000000011</v>
      </c>
      <c r="I109" s="35">
        <v>12497.934439999999</v>
      </c>
      <c r="J109" s="28"/>
      <c r="K109" s="36">
        <f t="shared" si="5"/>
        <v>30343.032560000014</v>
      </c>
    </row>
    <row r="110" spans="2:11" x14ac:dyDescent="0.25">
      <c r="B110" s="31"/>
      <c r="C110" s="37"/>
      <c r="D110" s="31"/>
      <c r="E110" s="38">
        <v>33104</v>
      </c>
      <c r="F110" s="39" t="s">
        <v>77</v>
      </c>
      <c r="G110" s="40"/>
      <c r="H110" s="41">
        <v>8178.6940000000004</v>
      </c>
      <c r="I110" s="41">
        <v>2044.3477199999998</v>
      </c>
      <c r="J110" s="41"/>
      <c r="K110" s="43">
        <f t="shared" si="5"/>
        <v>6134.3462800000007</v>
      </c>
    </row>
    <row r="111" spans="2:11" x14ac:dyDescent="0.25">
      <c r="B111" s="31"/>
      <c r="C111" s="37"/>
      <c r="D111" s="31"/>
      <c r="E111" s="38">
        <v>33301</v>
      </c>
      <c r="F111" s="39" t="s">
        <v>78</v>
      </c>
      <c r="G111" s="40"/>
      <c r="H111" s="41">
        <v>18526.992999999999</v>
      </c>
      <c r="I111" s="41">
        <v>2100</v>
      </c>
      <c r="J111" s="41"/>
      <c r="K111" s="43">
        <f t="shared" si="5"/>
        <v>16426.992999999999</v>
      </c>
    </row>
    <row r="112" spans="2:11" x14ac:dyDescent="0.25">
      <c r="B112" s="31"/>
      <c r="C112" s="37"/>
      <c r="D112" s="31"/>
      <c r="E112" s="38">
        <v>33302</v>
      </c>
      <c r="F112" s="39" t="s">
        <v>195</v>
      </c>
      <c r="G112" s="40"/>
      <c r="H112" s="41">
        <v>0</v>
      </c>
      <c r="I112" s="41">
        <v>101.0625</v>
      </c>
      <c r="J112" s="41"/>
      <c r="K112" s="43">
        <f t="shared" si="5"/>
        <v>-101.0625</v>
      </c>
    </row>
    <row r="113" spans="2:11" x14ac:dyDescent="0.25">
      <c r="B113" s="31"/>
      <c r="C113" s="37"/>
      <c r="D113" s="31"/>
      <c r="E113" s="38">
        <v>33303</v>
      </c>
      <c r="F113" s="39" t="s">
        <v>79</v>
      </c>
      <c r="G113" s="40"/>
      <c r="H113" s="41">
        <v>0</v>
      </c>
      <c r="I113" s="41">
        <v>0</v>
      </c>
      <c r="J113" s="41"/>
      <c r="K113" s="43">
        <f t="shared" si="5"/>
        <v>0</v>
      </c>
    </row>
    <row r="114" spans="2:11" ht="30" x14ac:dyDescent="0.25">
      <c r="B114" s="31"/>
      <c r="C114" s="37"/>
      <c r="D114" s="31"/>
      <c r="E114" s="38">
        <v>33304</v>
      </c>
      <c r="F114" s="39" t="s">
        <v>80</v>
      </c>
      <c r="G114" s="40"/>
      <c r="H114" s="41">
        <v>4700.2359999999999</v>
      </c>
      <c r="I114" s="41">
        <v>1518.6237400000002</v>
      </c>
      <c r="J114" s="41"/>
      <c r="K114" s="43">
        <f t="shared" si="5"/>
        <v>3181.6122599999999</v>
      </c>
    </row>
    <row r="115" spans="2:11" x14ac:dyDescent="0.25">
      <c r="B115" s="31"/>
      <c r="C115" s="37"/>
      <c r="D115" s="31"/>
      <c r="E115" s="38">
        <v>33401</v>
      </c>
      <c r="F115" s="39" t="s">
        <v>81</v>
      </c>
      <c r="G115" s="40"/>
      <c r="H115" s="41">
        <v>1049.1679999999999</v>
      </c>
      <c r="I115" s="41">
        <v>191.51863</v>
      </c>
      <c r="J115" s="41"/>
      <c r="K115" s="43">
        <f t="shared" si="5"/>
        <v>857.64936999999986</v>
      </c>
    </row>
    <row r="116" spans="2:11" x14ac:dyDescent="0.25">
      <c r="B116" s="31"/>
      <c r="C116" s="37"/>
      <c r="D116" s="31"/>
      <c r="E116" s="38">
        <v>33501</v>
      </c>
      <c r="F116" s="39" t="s">
        <v>82</v>
      </c>
      <c r="G116" s="40"/>
      <c r="H116" s="41">
        <v>589.048</v>
      </c>
      <c r="I116" s="41">
        <v>1730.1379999999999</v>
      </c>
      <c r="J116" s="41"/>
      <c r="K116" s="43">
        <f t="shared" si="5"/>
        <v>-1141.0899999999999</v>
      </c>
    </row>
    <row r="117" spans="2:11" x14ac:dyDescent="0.25">
      <c r="B117" s="31"/>
      <c r="C117" s="37"/>
      <c r="D117" s="31"/>
      <c r="E117" s="38">
        <v>33601</v>
      </c>
      <c r="F117" s="39" t="s">
        <v>83</v>
      </c>
      <c r="G117" s="40"/>
      <c r="H117" s="41">
        <v>22.815000000000001</v>
      </c>
      <c r="I117" s="41">
        <v>0</v>
      </c>
      <c r="J117" s="41"/>
      <c r="K117" s="43">
        <f t="shared" si="5"/>
        <v>22.815000000000001</v>
      </c>
    </row>
    <row r="118" spans="2:11" x14ac:dyDescent="0.25">
      <c r="B118" s="31"/>
      <c r="C118" s="37"/>
      <c r="D118" s="31"/>
      <c r="E118" s="38">
        <v>33602</v>
      </c>
      <c r="F118" s="39" t="s">
        <v>84</v>
      </c>
      <c r="G118" s="40"/>
      <c r="H118" s="41">
        <v>25.817</v>
      </c>
      <c r="I118" s="41">
        <v>3.4836499999999999</v>
      </c>
      <c r="J118" s="41"/>
      <c r="K118" s="43">
        <f t="shared" si="5"/>
        <v>22.333349999999999</v>
      </c>
    </row>
    <row r="119" spans="2:11" ht="45" x14ac:dyDescent="0.25">
      <c r="B119" s="31"/>
      <c r="C119" s="37"/>
      <c r="D119" s="31"/>
      <c r="E119" s="38">
        <v>33603</v>
      </c>
      <c r="F119" s="39" t="s">
        <v>196</v>
      </c>
      <c r="G119" s="40"/>
      <c r="H119" s="41">
        <v>0</v>
      </c>
      <c r="I119" s="41">
        <v>0</v>
      </c>
      <c r="J119" s="41"/>
      <c r="K119" s="43">
        <f t="shared" ref="K119" si="6">+H119-I119</f>
        <v>0</v>
      </c>
    </row>
    <row r="120" spans="2:11" ht="30" x14ac:dyDescent="0.25">
      <c r="B120" s="31"/>
      <c r="C120" s="37"/>
      <c r="D120" s="31"/>
      <c r="E120" s="38">
        <v>33604</v>
      </c>
      <c r="F120" s="39" t="s">
        <v>85</v>
      </c>
      <c r="G120" s="40"/>
      <c r="H120" s="41">
        <v>26.515000000000001</v>
      </c>
      <c r="I120" s="41">
        <v>0</v>
      </c>
      <c r="J120" s="41"/>
      <c r="K120" s="43">
        <f t="shared" si="5"/>
        <v>26.515000000000001</v>
      </c>
    </row>
    <row r="121" spans="2:11" ht="30" x14ac:dyDescent="0.25">
      <c r="B121" s="31"/>
      <c r="C121" s="37"/>
      <c r="D121" s="31"/>
      <c r="E121" s="38">
        <v>33605</v>
      </c>
      <c r="F121" s="39" t="s">
        <v>86</v>
      </c>
      <c r="G121" s="40"/>
      <c r="H121" s="41">
        <v>72.984999999999999</v>
      </c>
      <c r="I121" s="41">
        <v>11.682</v>
      </c>
      <c r="J121" s="41"/>
      <c r="K121" s="43">
        <f t="shared" ref="K121" si="7">+H121-I121</f>
        <v>61.302999999999997</v>
      </c>
    </row>
    <row r="122" spans="2:11" x14ac:dyDescent="0.25">
      <c r="B122" s="31"/>
      <c r="C122" s="37"/>
      <c r="D122" s="31"/>
      <c r="E122" s="38">
        <v>33606</v>
      </c>
      <c r="F122" s="39" t="s">
        <v>199</v>
      </c>
      <c r="G122" s="40"/>
      <c r="H122" s="41">
        <v>0</v>
      </c>
      <c r="I122" s="41">
        <v>0</v>
      </c>
      <c r="J122" s="41"/>
      <c r="K122" s="43">
        <f t="shared" si="5"/>
        <v>0</v>
      </c>
    </row>
    <row r="123" spans="2:11" x14ac:dyDescent="0.25">
      <c r="B123" s="31"/>
      <c r="C123" s="37"/>
      <c r="D123" s="31"/>
      <c r="E123" s="38">
        <v>33801</v>
      </c>
      <c r="F123" s="39" t="s">
        <v>87</v>
      </c>
      <c r="G123" s="40"/>
      <c r="H123" s="41">
        <v>1621.174</v>
      </c>
      <c r="I123" s="41">
        <v>1432.71524</v>
      </c>
      <c r="J123" s="41"/>
      <c r="K123" s="43">
        <f t="shared" si="5"/>
        <v>188.45875999999998</v>
      </c>
    </row>
    <row r="124" spans="2:11" x14ac:dyDescent="0.25">
      <c r="B124" s="31"/>
      <c r="C124" s="37"/>
      <c r="D124" s="31"/>
      <c r="E124" s="38">
        <v>33901</v>
      </c>
      <c r="F124" s="39" t="s">
        <v>88</v>
      </c>
      <c r="G124" s="40"/>
      <c r="H124" s="41">
        <v>4039.5059999999999</v>
      </c>
      <c r="I124" s="41">
        <v>3253.3233</v>
      </c>
      <c r="J124" s="41"/>
      <c r="K124" s="43">
        <f t="shared" si="5"/>
        <v>786.18269999999984</v>
      </c>
    </row>
    <row r="125" spans="2:11" x14ac:dyDescent="0.25">
      <c r="B125" s="31"/>
      <c r="C125" s="37"/>
      <c r="D125" s="31"/>
      <c r="E125" s="38">
        <v>33903</v>
      </c>
      <c r="F125" s="39" t="s">
        <v>89</v>
      </c>
      <c r="G125" s="40"/>
      <c r="H125" s="41">
        <v>3988.0160000000001</v>
      </c>
      <c r="I125" s="41">
        <v>111.03966</v>
      </c>
      <c r="J125" s="41"/>
      <c r="K125" s="43">
        <f t="shared" si="5"/>
        <v>3876.9763400000002</v>
      </c>
    </row>
    <row r="126" spans="2:11" x14ac:dyDescent="0.25">
      <c r="B126" s="31"/>
      <c r="C126" s="32">
        <v>3400</v>
      </c>
      <c r="D126" s="33" t="s">
        <v>151</v>
      </c>
      <c r="E126" s="32"/>
      <c r="F126" s="34"/>
      <c r="G126" s="28"/>
      <c r="H126" s="35">
        <v>5.7</v>
      </c>
      <c r="I126" s="35">
        <v>179.17257000000001</v>
      </c>
      <c r="J126" s="28"/>
      <c r="K126" s="36">
        <f t="shared" si="5"/>
        <v>-173.47257000000002</v>
      </c>
    </row>
    <row r="127" spans="2:11" x14ac:dyDescent="0.25">
      <c r="B127" s="31"/>
      <c r="C127" s="37"/>
      <c r="D127" s="31"/>
      <c r="E127" s="38">
        <v>34101</v>
      </c>
      <c r="F127" s="39" t="s">
        <v>90</v>
      </c>
      <c r="G127" s="40"/>
      <c r="H127" s="41">
        <v>3.2</v>
      </c>
      <c r="I127" s="41">
        <v>1.7038900000000001</v>
      </c>
      <c r="J127" s="41"/>
      <c r="K127" s="43">
        <f t="shared" si="5"/>
        <v>1.4961100000000001</v>
      </c>
    </row>
    <row r="128" spans="2:11" x14ac:dyDescent="0.25">
      <c r="B128" s="31"/>
      <c r="C128" s="37"/>
      <c r="D128" s="31"/>
      <c r="E128" s="38">
        <v>34401</v>
      </c>
      <c r="F128" s="39" t="s">
        <v>91</v>
      </c>
      <c r="G128" s="40"/>
      <c r="H128" s="41">
        <v>0</v>
      </c>
      <c r="I128" s="41">
        <v>0</v>
      </c>
      <c r="J128" s="41"/>
      <c r="K128" s="43">
        <f t="shared" si="5"/>
        <v>0</v>
      </c>
    </row>
    <row r="129" spans="2:11" x14ac:dyDescent="0.25">
      <c r="B129" s="31"/>
      <c r="C129" s="37"/>
      <c r="D129" s="31"/>
      <c r="E129" s="38">
        <v>34501</v>
      </c>
      <c r="F129" s="39" t="s">
        <v>92</v>
      </c>
      <c r="G129" s="40"/>
      <c r="H129" s="41">
        <v>0</v>
      </c>
      <c r="I129" s="41">
        <v>177.46868000000001</v>
      </c>
      <c r="J129" s="41"/>
      <c r="K129" s="43">
        <f t="shared" si="5"/>
        <v>-177.46868000000001</v>
      </c>
    </row>
    <row r="130" spans="2:11" x14ac:dyDescent="0.25">
      <c r="B130" s="31"/>
      <c r="C130" s="37"/>
      <c r="D130" s="31"/>
      <c r="E130" s="38">
        <v>34601</v>
      </c>
      <c r="F130" s="39" t="s">
        <v>93</v>
      </c>
      <c r="G130" s="40"/>
      <c r="H130" s="41">
        <v>0</v>
      </c>
      <c r="I130" s="41">
        <v>0</v>
      </c>
      <c r="J130" s="41"/>
      <c r="K130" s="43">
        <f t="shared" si="5"/>
        <v>0</v>
      </c>
    </row>
    <row r="131" spans="2:11" x14ac:dyDescent="0.25">
      <c r="B131" s="31"/>
      <c r="C131" s="37"/>
      <c r="D131" s="31"/>
      <c r="E131" s="38">
        <v>34701</v>
      </c>
      <c r="F131" s="39" t="s">
        <v>94</v>
      </c>
      <c r="G131" s="40"/>
      <c r="H131" s="41">
        <v>2.5</v>
      </c>
      <c r="I131" s="41">
        <v>0</v>
      </c>
      <c r="J131" s="41"/>
      <c r="K131" s="43">
        <f t="shared" si="5"/>
        <v>2.5</v>
      </c>
    </row>
    <row r="132" spans="2:11" x14ac:dyDescent="0.25">
      <c r="B132" s="31"/>
      <c r="C132" s="32">
        <v>3500</v>
      </c>
      <c r="D132" s="33" t="s">
        <v>152</v>
      </c>
      <c r="E132" s="32"/>
      <c r="F132" s="34"/>
      <c r="G132" s="28"/>
      <c r="H132" s="35">
        <v>2988.029</v>
      </c>
      <c r="I132" s="35">
        <v>2046.9724099999999</v>
      </c>
      <c r="J132" s="28"/>
      <c r="K132" s="36">
        <f t="shared" si="5"/>
        <v>941.05659000000014</v>
      </c>
    </row>
    <row r="133" spans="2:11" ht="30" x14ac:dyDescent="0.25">
      <c r="B133" s="31"/>
      <c r="C133" s="37"/>
      <c r="D133" s="31"/>
      <c r="E133" s="38">
        <v>35101</v>
      </c>
      <c r="F133" s="39" t="s">
        <v>95</v>
      </c>
      <c r="G133" s="40"/>
      <c r="H133" s="41">
        <v>1236.8489999999999</v>
      </c>
      <c r="I133" s="41">
        <v>552.56330999999989</v>
      </c>
      <c r="J133" s="41"/>
      <c r="K133" s="43">
        <f t="shared" si="5"/>
        <v>684.28569000000005</v>
      </c>
    </row>
    <row r="134" spans="2:11" x14ac:dyDescent="0.25">
      <c r="B134" s="31"/>
      <c r="C134" s="37"/>
      <c r="D134" s="31"/>
      <c r="E134" s="38">
        <v>35201</v>
      </c>
      <c r="F134" s="39" t="s">
        <v>96</v>
      </c>
      <c r="G134" s="40"/>
      <c r="H134" s="41">
        <v>54.953000000000003</v>
      </c>
      <c r="I134" s="41">
        <v>23</v>
      </c>
      <c r="J134" s="41"/>
      <c r="K134" s="43">
        <f t="shared" si="5"/>
        <v>31.953000000000003</v>
      </c>
    </row>
    <row r="135" spans="2:11" x14ac:dyDescent="0.25">
      <c r="B135" s="31"/>
      <c r="C135" s="37"/>
      <c r="D135" s="31"/>
      <c r="E135" s="38">
        <v>35301</v>
      </c>
      <c r="F135" s="39" t="s">
        <v>97</v>
      </c>
      <c r="G135" s="40"/>
      <c r="H135" s="41">
        <v>0</v>
      </c>
      <c r="I135" s="41">
        <v>0</v>
      </c>
      <c r="J135" s="41"/>
      <c r="K135" s="43">
        <f t="shared" si="5"/>
        <v>0</v>
      </c>
    </row>
    <row r="136" spans="2:11" ht="30" x14ac:dyDescent="0.25">
      <c r="B136" s="31"/>
      <c r="C136" s="37"/>
      <c r="D136" s="31"/>
      <c r="E136" s="38">
        <v>35501</v>
      </c>
      <c r="F136" s="39" t="s">
        <v>98</v>
      </c>
      <c r="G136" s="40"/>
      <c r="H136" s="41">
        <v>128.79300000000001</v>
      </c>
      <c r="I136" s="41">
        <v>85.991829999999993</v>
      </c>
      <c r="J136" s="41"/>
      <c r="K136" s="43">
        <f t="shared" si="5"/>
        <v>42.801170000000013</v>
      </c>
    </row>
    <row r="137" spans="2:11" x14ac:dyDescent="0.25">
      <c r="B137" s="31"/>
      <c r="C137" s="37"/>
      <c r="D137" s="31"/>
      <c r="E137" s="38">
        <v>35701</v>
      </c>
      <c r="F137" s="39" t="s">
        <v>99</v>
      </c>
      <c r="G137" s="40"/>
      <c r="H137" s="41">
        <v>274.36500000000001</v>
      </c>
      <c r="I137" s="41">
        <v>241.11396999999999</v>
      </c>
      <c r="J137" s="41"/>
      <c r="K137" s="43">
        <f t="shared" si="5"/>
        <v>33.251030000000014</v>
      </c>
    </row>
    <row r="138" spans="2:11" x14ac:dyDescent="0.25">
      <c r="B138" s="31"/>
      <c r="C138" s="37"/>
      <c r="D138" s="31"/>
      <c r="E138" s="38">
        <v>35801</v>
      </c>
      <c r="F138" s="39" t="s">
        <v>100</v>
      </c>
      <c r="G138" s="40"/>
      <c r="H138" s="41">
        <v>1281.4110000000001</v>
      </c>
      <c r="I138" s="41">
        <v>1141.6673000000001</v>
      </c>
      <c r="J138" s="41"/>
      <c r="K138" s="43">
        <f t="shared" si="5"/>
        <v>139.74369999999999</v>
      </c>
    </row>
    <row r="139" spans="2:11" x14ac:dyDescent="0.25">
      <c r="B139" s="31"/>
      <c r="C139" s="37"/>
      <c r="D139" s="31"/>
      <c r="E139" s="38">
        <v>35901</v>
      </c>
      <c r="F139" s="39" t="s">
        <v>101</v>
      </c>
      <c r="G139" s="40"/>
      <c r="H139" s="41">
        <v>11.657999999999999</v>
      </c>
      <c r="I139" s="41">
        <v>2.6360000000000001</v>
      </c>
      <c r="J139" s="41"/>
      <c r="K139" s="43">
        <f t="shared" si="5"/>
        <v>9.0219999999999985</v>
      </c>
    </row>
    <row r="140" spans="2:11" x14ac:dyDescent="0.25">
      <c r="B140" s="31"/>
      <c r="C140" s="32">
        <v>3600</v>
      </c>
      <c r="D140" s="33" t="s">
        <v>153</v>
      </c>
      <c r="E140" s="32"/>
      <c r="F140" s="34"/>
      <c r="G140" s="28"/>
      <c r="H140" s="35">
        <v>400</v>
      </c>
      <c r="I140" s="35">
        <v>0</v>
      </c>
      <c r="J140" s="28"/>
      <c r="K140" s="36">
        <f t="shared" si="5"/>
        <v>400</v>
      </c>
    </row>
    <row r="141" spans="2:11" x14ac:dyDescent="0.25">
      <c r="B141" s="31"/>
      <c r="C141" s="37"/>
      <c r="D141" s="31"/>
      <c r="E141" s="38">
        <v>36101</v>
      </c>
      <c r="F141" s="39" t="s">
        <v>102</v>
      </c>
      <c r="G141" s="40"/>
      <c r="H141" s="41">
        <v>0</v>
      </c>
      <c r="I141" s="41">
        <v>0</v>
      </c>
      <c r="J141" s="41"/>
      <c r="K141" s="43">
        <f t="shared" ref="K141:K173" si="8">+H141-I141</f>
        <v>0</v>
      </c>
    </row>
    <row r="142" spans="2:11" ht="30" x14ac:dyDescent="0.25">
      <c r="B142" s="31"/>
      <c r="C142" s="37"/>
      <c r="D142" s="31"/>
      <c r="E142" s="38">
        <v>36201</v>
      </c>
      <c r="F142" s="39" t="s">
        <v>194</v>
      </c>
      <c r="G142" s="40"/>
      <c r="H142" s="41">
        <v>100</v>
      </c>
      <c r="I142" s="41">
        <v>0</v>
      </c>
      <c r="J142" s="41"/>
      <c r="K142" s="43">
        <f t="shared" si="8"/>
        <v>100</v>
      </c>
    </row>
    <row r="143" spans="2:11" x14ac:dyDescent="0.25">
      <c r="B143" s="31"/>
      <c r="C143" s="37"/>
      <c r="D143" s="31"/>
      <c r="E143" s="38">
        <v>36901</v>
      </c>
      <c r="F143" s="39" t="s">
        <v>103</v>
      </c>
      <c r="G143" s="40"/>
      <c r="H143" s="41">
        <v>300</v>
      </c>
      <c r="I143" s="41">
        <v>0</v>
      </c>
      <c r="J143" s="41"/>
      <c r="K143" s="43">
        <f t="shared" si="8"/>
        <v>300</v>
      </c>
    </row>
    <row r="144" spans="2:11" x14ac:dyDescent="0.25">
      <c r="B144" s="31"/>
      <c r="C144" s="32">
        <v>3700</v>
      </c>
      <c r="D144" s="33" t="s">
        <v>154</v>
      </c>
      <c r="E144" s="32"/>
      <c r="F144" s="34"/>
      <c r="G144" s="28"/>
      <c r="H144" s="35">
        <v>2760.944</v>
      </c>
      <c r="I144" s="35">
        <v>741.95121000000006</v>
      </c>
      <c r="J144" s="28"/>
      <c r="K144" s="36">
        <f t="shared" si="8"/>
        <v>2018.9927899999998</v>
      </c>
    </row>
    <row r="145" spans="2:11" x14ac:dyDescent="0.25">
      <c r="B145" s="31"/>
      <c r="C145" s="37"/>
      <c r="D145" s="31"/>
      <c r="E145" s="38">
        <v>37101</v>
      </c>
      <c r="F145" s="39" t="s">
        <v>104</v>
      </c>
      <c r="G145" s="40"/>
      <c r="H145" s="41">
        <v>135.93199999999999</v>
      </c>
      <c r="I145" s="41">
        <v>0</v>
      </c>
      <c r="J145" s="41"/>
      <c r="K145" s="43">
        <f t="shared" si="8"/>
        <v>135.93199999999999</v>
      </c>
    </row>
    <row r="146" spans="2:11" ht="30" x14ac:dyDescent="0.25">
      <c r="B146" s="31"/>
      <c r="C146" s="37"/>
      <c r="D146" s="31"/>
      <c r="E146" s="38">
        <v>37104</v>
      </c>
      <c r="F146" s="39" t="s">
        <v>105</v>
      </c>
      <c r="G146" s="40"/>
      <c r="H146" s="41">
        <v>925.71299999999997</v>
      </c>
      <c r="I146" s="41">
        <v>0</v>
      </c>
      <c r="J146" s="41"/>
      <c r="K146" s="43">
        <f t="shared" si="8"/>
        <v>925.71299999999997</v>
      </c>
    </row>
    <row r="147" spans="2:11" ht="30" x14ac:dyDescent="0.25">
      <c r="B147" s="31"/>
      <c r="C147" s="37"/>
      <c r="D147" s="31"/>
      <c r="E147" s="38">
        <v>37106</v>
      </c>
      <c r="F147" s="39" t="s">
        <v>106</v>
      </c>
      <c r="G147" s="40"/>
      <c r="H147" s="41">
        <v>313.57900000000001</v>
      </c>
      <c r="I147" s="41">
        <v>0</v>
      </c>
      <c r="J147" s="41"/>
      <c r="K147" s="43">
        <f t="shared" si="8"/>
        <v>313.57900000000001</v>
      </c>
    </row>
    <row r="148" spans="2:11" x14ac:dyDescent="0.25">
      <c r="B148" s="31"/>
      <c r="C148" s="37"/>
      <c r="D148" s="31"/>
      <c r="E148" s="38">
        <v>37201</v>
      </c>
      <c r="F148" s="39" t="s">
        <v>107</v>
      </c>
      <c r="G148" s="40"/>
      <c r="H148" s="41">
        <v>686.78599999999994</v>
      </c>
      <c r="I148" s="41">
        <v>412.14834999999999</v>
      </c>
      <c r="J148" s="41"/>
      <c r="K148" s="43">
        <f t="shared" si="8"/>
        <v>274.63764999999995</v>
      </c>
    </row>
    <row r="149" spans="2:11" ht="30" x14ac:dyDescent="0.25">
      <c r="B149" s="31"/>
      <c r="C149" s="37"/>
      <c r="D149" s="31"/>
      <c r="E149" s="38">
        <v>37204</v>
      </c>
      <c r="F149" s="39" t="s">
        <v>108</v>
      </c>
      <c r="G149" s="40"/>
      <c r="H149" s="41">
        <v>6.9249999999999998</v>
      </c>
      <c r="I149" s="41">
        <v>0</v>
      </c>
      <c r="J149" s="41"/>
      <c r="K149" s="43">
        <f t="shared" si="8"/>
        <v>6.9249999999999998</v>
      </c>
    </row>
    <row r="150" spans="2:11" x14ac:dyDescent="0.25">
      <c r="B150" s="31"/>
      <c r="C150" s="37"/>
      <c r="D150" s="31"/>
      <c r="E150" s="38">
        <v>37207</v>
      </c>
      <c r="F150" s="39" t="s">
        <v>109</v>
      </c>
      <c r="G150" s="40"/>
      <c r="H150" s="41">
        <v>0</v>
      </c>
      <c r="I150" s="41">
        <v>20.233049999999999</v>
      </c>
      <c r="J150" s="41"/>
      <c r="K150" s="43">
        <f t="shared" si="8"/>
        <v>-20.233049999999999</v>
      </c>
    </row>
    <row r="151" spans="2:11" x14ac:dyDescent="0.25">
      <c r="B151" s="31"/>
      <c r="C151" s="37"/>
      <c r="D151" s="31"/>
      <c r="E151" s="38">
        <v>37501</v>
      </c>
      <c r="F151" s="39" t="s">
        <v>110</v>
      </c>
      <c r="G151" s="40"/>
      <c r="H151" s="41">
        <v>561.63599999999997</v>
      </c>
      <c r="I151" s="41">
        <v>309.56981000000007</v>
      </c>
      <c r="J151" s="41"/>
      <c r="K151" s="43">
        <f t="shared" si="8"/>
        <v>252.06618999999989</v>
      </c>
    </row>
    <row r="152" spans="2:11" ht="30" x14ac:dyDescent="0.25">
      <c r="B152" s="31"/>
      <c r="C152" s="37"/>
      <c r="D152" s="31"/>
      <c r="E152" s="38">
        <v>37504</v>
      </c>
      <c r="F152" s="39" t="s">
        <v>111</v>
      </c>
      <c r="G152" s="40"/>
      <c r="H152" s="41">
        <v>32.671999999999997</v>
      </c>
      <c r="I152" s="41">
        <v>0</v>
      </c>
      <c r="J152" s="41"/>
      <c r="K152" s="43">
        <f t="shared" si="8"/>
        <v>32.671999999999997</v>
      </c>
    </row>
    <row r="153" spans="2:11" ht="30" x14ac:dyDescent="0.25">
      <c r="B153" s="31"/>
      <c r="C153" s="37"/>
      <c r="D153" s="31"/>
      <c r="E153" s="38">
        <v>37602</v>
      </c>
      <c r="F153" s="39" t="s">
        <v>112</v>
      </c>
      <c r="G153" s="40"/>
      <c r="H153" s="41">
        <v>97.700999999999993</v>
      </c>
      <c r="I153" s="41">
        <v>0</v>
      </c>
      <c r="J153" s="41"/>
      <c r="K153" s="43">
        <f t="shared" si="8"/>
        <v>97.700999999999993</v>
      </c>
    </row>
    <row r="154" spans="2:11" x14ac:dyDescent="0.25">
      <c r="B154" s="31"/>
      <c r="C154" s="37"/>
      <c r="D154" s="31"/>
      <c r="E154" s="38">
        <v>37701</v>
      </c>
      <c r="F154" s="39" t="s">
        <v>200</v>
      </c>
      <c r="G154" s="40"/>
      <c r="H154" s="41">
        <v>0</v>
      </c>
      <c r="I154" s="41">
        <v>0</v>
      </c>
      <c r="J154" s="41"/>
      <c r="K154" s="43">
        <f t="shared" ref="K154" si="9">+H154-I154</f>
        <v>0</v>
      </c>
    </row>
    <row r="155" spans="2:11" ht="30" x14ac:dyDescent="0.25">
      <c r="B155" s="31"/>
      <c r="C155" s="37"/>
      <c r="D155" s="31"/>
      <c r="E155" s="38">
        <v>37801</v>
      </c>
      <c r="F155" s="39" t="s">
        <v>113</v>
      </c>
      <c r="G155" s="40"/>
      <c r="H155" s="41">
        <v>0</v>
      </c>
      <c r="I155" s="41">
        <v>0</v>
      </c>
      <c r="J155" s="41"/>
      <c r="K155" s="43">
        <f t="shared" si="8"/>
        <v>0</v>
      </c>
    </row>
    <row r="156" spans="2:11" x14ac:dyDescent="0.25">
      <c r="B156" s="31"/>
      <c r="C156" s="32">
        <v>3800</v>
      </c>
      <c r="D156" s="33" t="s">
        <v>155</v>
      </c>
      <c r="E156" s="32"/>
      <c r="F156" s="34"/>
      <c r="G156" s="28"/>
      <c r="H156" s="35">
        <v>2632.3710000000001</v>
      </c>
      <c r="I156" s="35">
        <v>75.029169999999993</v>
      </c>
      <c r="J156" s="28"/>
      <c r="K156" s="36">
        <f t="shared" si="8"/>
        <v>2557.3418300000003</v>
      </c>
    </row>
    <row r="157" spans="2:11" x14ac:dyDescent="0.25">
      <c r="B157" s="31"/>
      <c r="C157" s="37"/>
      <c r="D157" s="31"/>
      <c r="E157" s="38">
        <v>38201</v>
      </c>
      <c r="F157" s="39" t="s">
        <v>114</v>
      </c>
      <c r="G157" s="40"/>
      <c r="H157" s="41">
        <v>0</v>
      </c>
      <c r="I157" s="41">
        <v>0</v>
      </c>
      <c r="J157" s="41"/>
      <c r="K157" s="43">
        <f t="shared" si="8"/>
        <v>0</v>
      </c>
    </row>
    <row r="158" spans="2:11" x14ac:dyDescent="0.25">
      <c r="B158" s="31"/>
      <c r="C158" s="37"/>
      <c r="D158" s="31"/>
      <c r="E158" s="38">
        <v>38301</v>
      </c>
      <c r="F158" s="39" t="s">
        <v>115</v>
      </c>
      <c r="G158" s="40"/>
      <c r="H158" s="41">
        <v>2474.0309999999999</v>
      </c>
      <c r="I158" s="41">
        <v>73.642719999999997</v>
      </c>
      <c r="J158" s="41"/>
      <c r="K158" s="43">
        <f t="shared" si="8"/>
        <v>2400.3882800000001</v>
      </c>
    </row>
    <row r="159" spans="2:11" x14ac:dyDescent="0.25">
      <c r="B159" s="31"/>
      <c r="C159" s="37"/>
      <c r="D159" s="31"/>
      <c r="E159" s="38">
        <v>38401</v>
      </c>
      <c r="F159" s="39" t="s">
        <v>116</v>
      </c>
      <c r="G159" s="40"/>
      <c r="H159" s="41">
        <v>145</v>
      </c>
      <c r="I159" s="41">
        <v>0</v>
      </c>
      <c r="J159" s="41"/>
      <c r="K159" s="43">
        <f t="shared" si="8"/>
        <v>145</v>
      </c>
    </row>
    <row r="160" spans="2:11" x14ac:dyDescent="0.25">
      <c r="B160" s="31"/>
      <c r="C160" s="37"/>
      <c r="D160" s="31"/>
      <c r="E160" s="38">
        <v>38501</v>
      </c>
      <c r="F160" s="39" t="s">
        <v>117</v>
      </c>
      <c r="G160" s="40"/>
      <c r="H160" s="41">
        <v>13.34</v>
      </c>
      <c r="I160" s="41">
        <v>1.38645</v>
      </c>
      <c r="J160" s="41"/>
      <c r="K160" s="43">
        <f t="shared" si="8"/>
        <v>11.95355</v>
      </c>
    </row>
    <row r="161" spans="2:11" x14ac:dyDescent="0.25">
      <c r="B161" s="31"/>
      <c r="C161" s="32">
        <v>3900</v>
      </c>
      <c r="D161" s="33" t="s">
        <v>156</v>
      </c>
      <c r="E161" s="32"/>
      <c r="F161" s="34"/>
      <c r="G161" s="28"/>
      <c r="H161" s="35">
        <v>17772.246010000003</v>
      </c>
      <c r="I161" s="35">
        <v>11602.524360000001</v>
      </c>
      <c r="J161" s="28"/>
      <c r="K161" s="36">
        <f t="shared" si="8"/>
        <v>6169.7216500000013</v>
      </c>
    </row>
    <row r="162" spans="2:11" x14ac:dyDescent="0.25">
      <c r="B162" s="31"/>
      <c r="C162" s="37"/>
      <c r="D162" s="31"/>
      <c r="E162" s="38">
        <v>39202</v>
      </c>
      <c r="F162" s="39" t="s">
        <v>118</v>
      </c>
      <c r="G162" s="40"/>
      <c r="H162" s="41">
        <v>15842.592040000003</v>
      </c>
      <c r="I162" s="41">
        <v>9957.6690200000012</v>
      </c>
      <c r="J162" s="41"/>
      <c r="K162" s="43">
        <f t="shared" si="8"/>
        <v>5884.923020000002</v>
      </c>
    </row>
    <row r="163" spans="2:11" x14ac:dyDescent="0.25">
      <c r="B163" s="31"/>
      <c r="C163" s="37"/>
      <c r="D163" s="31"/>
      <c r="E163" s="38">
        <v>39301</v>
      </c>
      <c r="F163" s="39" t="s">
        <v>119</v>
      </c>
      <c r="G163" s="40"/>
      <c r="H163" s="41">
        <v>12.1</v>
      </c>
      <c r="I163" s="41">
        <v>1.4850000000000001</v>
      </c>
      <c r="J163" s="41"/>
      <c r="K163" s="43">
        <f t="shared" si="8"/>
        <v>10.615</v>
      </c>
    </row>
    <row r="164" spans="2:11" x14ac:dyDescent="0.25">
      <c r="B164" s="31"/>
      <c r="C164" s="37"/>
      <c r="D164" s="31"/>
      <c r="E164" s="38">
        <v>39801</v>
      </c>
      <c r="F164" s="39" t="s">
        <v>121</v>
      </c>
      <c r="G164" s="40"/>
      <c r="H164" s="41">
        <v>1817.5539699999999</v>
      </c>
      <c r="I164" s="41">
        <v>1433.3703400000002</v>
      </c>
      <c r="J164" s="41"/>
      <c r="K164" s="43">
        <f t="shared" si="8"/>
        <v>384.18362999999977</v>
      </c>
    </row>
    <row r="165" spans="2:11" x14ac:dyDescent="0.25">
      <c r="B165" s="31"/>
      <c r="C165" s="37"/>
      <c r="D165" s="31"/>
      <c r="E165" s="38">
        <v>39904</v>
      </c>
      <c r="F165" s="39" t="s">
        <v>122</v>
      </c>
      <c r="G165" s="40"/>
      <c r="H165" s="41">
        <v>100</v>
      </c>
      <c r="I165" s="41">
        <v>210</v>
      </c>
      <c r="J165" s="41"/>
      <c r="K165" s="43">
        <f t="shared" si="8"/>
        <v>-110</v>
      </c>
    </row>
    <row r="166" spans="2:11" x14ac:dyDescent="0.25">
      <c r="B166" s="25" t="s">
        <v>123</v>
      </c>
      <c r="C166" s="26"/>
      <c r="D166" s="26"/>
      <c r="E166" s="26"/>
      <c r="F166" s="27"/>
      <c r="G166" s="28"/>
      <c r="H166" s="29">
        <v>75200.000110000052</v>
      </c>
      <c r="I166" s="29">
        <v>57089.155269999996</v>
      </c>
      <c r="J166" s="28"/>
      <c r="K166" s="30">
        <f t="shared" si="8"/>
        <v>18110.844840000056</v>
      </c>
    </row>
    <row r="167" spans="2:11" x14ac:dyDescent="0.25">
      <c r="B167" s="25" t="s">
        <v>57</v>
      </c>
      <c r="C167" s="26"/>
      <c r="D167" s="26"/>
      <c r="E167" s="26"/>
      <c r="F167" s="27"/>
      <c r="G167" s="28"/>
      <c r="H167" s="29">
        <v>0</v>
      </c>
      <c r="I167" s="29">
        <v>448.05308000000002</v>
      </c>
      <c r="J167" s="28"/>
      <c r="K167" s="30">
        <f t="shared" si="8"/>
        <v>-448.05308000000002</v>
      </c>
    </row>
    <row r="168" spans="2:11" x14ac:dyDescent="0.25">
      <c r="B168" s="31"/>
      <c r="C168" s="32">
        <v>3900</v>
      </c>
      <c r="D168" s="33" t="s">
        <v>156</v>
      </c>
      <c r="E168" s="32"/>
      <c r="F168" s="34"/>
      <c r="G168" s="28"/>
      <c r="H168" s="35">
        <v>0</v>
      </c>
      <c r="I168" s="35">
        <v>448.05308000000002</v>
      </c>
      <c r="J168" s="28"/>
      <c r="K168" s="36">
        <f t="shared" si="8"/>
        <v>-448.05308000000002</v>
      </c>
    </row>
    <row r="169" spans="2:11" x14ac:dyDescent="0.25">
      <c r="B169" s="31"/>
      <c r="C169" s="37"/>
      <c r="D169" s="31"/>
      <c r="E169" s="38">
        <v>39401</v>
      </c>
      <c r="F169" s="39" t="s">
        <v>120</v>
      </c>
      <c r="G169" s="40"/>
      <c r="H169" s="41">
        <v>0</v>
      </c>
      <c r="I169" s="41">
        <v>0</v>
      </c>
      <c r="J169" s="41"/>
      <c r="K169" s="43">
        <f t="shared" si="8"/>
        <v>0</v>
      </c>
    </row>
    <row r="170" spans="2:11" x14ac:dyDescent="0.25">
      <c r="B170" s="31"/>
      <c r="C170" s="37"/>
      <c r="D170" s="31"/>
      <c r="E170" s="38">
        <v>39501</v>
      </c>
      <c r="F170" s="39" t="s">
        <v>124</v>
      </c>
      <c r="G170" s="40"/>
      <c r="H170" s="41">
        <v>0</v>
      </c>
      <c r="I170" s="41">
        <v>448.05308000000002</v>
      </c>
      <c r="J170" s="41"/>
      <c r="K170" s="43">
        <f t="shared" si="8"/>
        <v>-448.05308000000002</v>
      </c>
    </row>
    <row r="171" spans="2:11" x14ac:dyDescent="0.25">
      <c r="B171" s="25" t="s">
        <v>125</v>
      </c>
      <c r="C171" s="26"/>
      <c r="D171" s="26"/>
      <c r="E171" s="26"/>
      <c r="F171" s="27"/>
      <c r="G171" s="28"/>
      <c r="H171" s="29">
        <v>75200.000110000052</v>
      </c>
      <c r="I171" s="29">
        <v>56641.102189999998</v>
      </c>
      <c r="J171" s="28"/>
      <c r="K171" s="30">
        <f t="shared" si="8"/>
        <v>18558.897920000054</v>
      </c>
    </row>
    <row r="172" spans="2:11" x14ac:dyDescent="0.25">
      <c r="B172" s="31"/>
      <c r="C172" s="32">
        <v>4400</v>
      </c>
      <c r="D172" s="33" t="s">
        <v>157</v>
      </c>
      <c r="E172" s="32"/>
      <c r="F172" s="34"/>
      <c r="G172" s="28"/>
      <c r="H172" s="35">
        <v>50</v>
      </c>
      <c r="I172" s="35">
        <v>57.728149999999999</v>
      </c>
      <c r="J172" s="28"/>
      <c r="K172" s="36">
        <f t="shared" si="8"/>
        <v>-7.7281499999999994</v>
      </c>
    </row>
    <row r="173" spans="2:11" x14ac:dyDescent="0.25">
      <c r="B173" s="31"/>
      <c r="C173" s="37"/>
      <c r="D173" s="31"/>
      <c r="E173" s="38">
        <v>44103</v>
      </c>
      <c r="F173" s="39" t="s">
        <v>126</v>
      </c>
      <c r="G173" s="40"/>
      <c r="H173" s="41">
        <v>0</v>
      </c>
      <c r="I173" s="41">
        <v>0</v>
      </c>
      <c r="J173" s="41"/>
      <c r="K173" s="43">
        <f t="shared" si="8"/>
        <v>0</v>
      </c>
    </row>
    <row r="174" spans="2:11" x14ac:dyDescent="0.25">
      <c r="B174" s="31"/>
      <c r="C174" s="37"/>
      <c r="D174" s="31"/>
      <c r="E174" s="38">
        <v>44106</v>
      </c>
      <c r="F174" s="39" t="s">
        <v>127</v>
      </c>
      <c r="G174" s="40"/>
      <c r="H174" s="41">
        <v>50</v>
      </c>
      <c r="I174" s="41">
        <v>57.728149999999999</v>
      </c>
      <c r="J174" s="41"/>
      <c r="K174" s="43">
        <f t="shared" ref="K174:K187" si="10">+H174-I174</f>
        <v>-7.7281499999999994</v>
      </c>
    </row>
    <row r="175" spans="2:11" x14ac:dyDescent="0.25">
      <c r="B175" s="31"/>
      <c r="C175" s="32">
        <v>4600</v>
      </c>
      <c r="D175" s="33" t="s">
        <v>158</v>
      </c>
      <c r="E175" s="32"/>
      <c r="F175" s="34"/>
      <c r="G175" s="28"/>
      <c r="H175" s="35">
        <v>75000.000110000052</v>
      </c>
      <c r="I175" s="35">
        <v>56583.374039999995</v>
      </c>
      <c r="J175" s="28"/>
      <c r="K175" s="36">
        <f t="shared" si="10"/>
        <v>18416.626070000057</v>
      </c>
    </row>
    <row r="176" spans="2:11" x14ac:dyDescent="0.25">
      <c r="B176" s="31"/>
      <c r="C176" s="37"/>
      <c r="D176" s="31"/>
      <c r="E176" s="38">
        <v>46101</v>
      </c>
      <c r="F176" s="39" t="s">
        <v>128</v>
      </c>
      <c r="G176" s="40"/>
      <c r="H176" s="41">
        <v>75000.000110000052</v>
      </c>
      <c r="I176" s="41">
        <v>56583.374039999995</v>
      </c>
      <c r="J176" s="41"/>
      <c r="K176" s="43">
        <f t="shared" si="10"/>
        <v>18416.626070000057</v>
      </c>
    </row>
    <row r="177" spans="2:11" x14ac:dyDescent="0.25">
      <c r="B177" s="31"/>
      <c r="C177" s="32">
        <v>4800</v>
      </c>
      <c r="D177" s="33" t="s">
        <v>159</v>
      </c>
      <c r="E177" s="32"/>
      <c r="F177" s="34"/>
      <c r="G177" s="28"/>
      <c r="H177" s="35">
        <v>150</v>
      </c>
      <c r="I177" s="35">
        <v>0</v>
      </c>
      <c r="J177" s="28"/>
      <c r="K177" s="36">
        <f t="shared" si="10"/>
        <v>150</v>
      </c>
    </row>
    <row r="178" spans="2:11" x14ac:dyDescent="0.25">
      <c r="B178" s="31"/>
      <c r="C178" s="37"/>
      <c r="D178" s="31"/>
      <c r="E178" s="38">
        <v>48101</v>
      </c>
      <c r="F178" s="39" t="s">
        <v>129</v>
      </c>
      <c r="G178" s="40"/>
      <c r="H178" s="41">
        <v>150</v>
      </c>
      <c r="I178" s="41">
        <v>0</v>
      </c>
      <c r="J178" s="41"/>
      <c r="K178" s="43">
        <f t="shared" si="10"/>
        <v>150</v>
      </c>
    </row>
    <row r="179" spans="2:11" x14ac:dyDescent="0.25">
      <c r="B179" s="31"/>
      <c r="C179" s="32">
        <v>4900</v>
      </c>
      <c r="D179" s="33" t="s">
        <v>160</v>
      </c>
      <c r="E179" s="32"/>
      <c r="F179" s="34"/>
      <c r="G179" s="28"/>
      <c r="H179" s="35">
        <v>0</v>
      </c>
      <c r="I179" s="35">
        <v>0</v>
      </c>
      <c r="J179" s="28"/>
      <c r="K179" s="36">
        <f t="shared" si="10"/>
        <v>0</v>
      </c>
    </row>
    <row r="180" spans="2:11" x14ac:dyDescent="0.25">
      <c r="B180" s="31"/>
      <c r="C180" s="37"/>
      <c r="D180" s="31"/>
      <c r="E180" s="38">
        <v>49201</v>
      </c>
      <c r="F180" s="39" t="s">
        <v>130</v>
      </c>
      <c r="G180" s="40"/>
      <c r="H180" s="41">
        <v>0</v>
      </c>
      <c r="I180" s="41">
        <v>0</v>
      </c>
      <c r="J180" s="41"/>
      <c r="K180" s="43">
        <f t="shared" si="10"/>
        <v>0</v>
      </c>
    </row>
    <row r="181" spans="2:11" x14ac:dyDescent="0.25">
      <c r="B181" s="20" t="s">
        <v>131</v>
      </c>
      <c r="C181" s="21"/>
      <c r="D181" s="20"/>
      <c r="E181" s="21"/>
      <c r="F181" s="22"/>
      <c r="G181" s="16"/>
      <c r="H181" s="23">
        <v>0</v>
      </c>
      <c r="I181" s="23">
        <v>0</v>
      </c>
      <c r="J181" s="16"/>
      <c r="K181" s="24">
        <f t="shared" si="10"/>
        <v>0</v>
      </c>
    </row>
    <row r="182" spans="2:11" x14ac:dyDescent="0.25">
      <c r="B182" s="25" t="s">
        <v>132</v>
      </c>
      <c r="C182" s="26"/>
      <c r="D182" s="26"/>
      <c r="E182" s="26"/>
      <c r="F182" s="27"/>
      <c r="G182" s="28"/>
      <c r="H182" s="29">
        <v>0</v>
      </c>
      <c r="I182" s="29">
        <v>0</v>
      </c>
      <c r="J182" s="28"/>
      <c r="K182" s="30">
        <f t="shared" si="10"/>
        <v>0</v>
      </c>
    </row>
    <row r="183" spans="2:11" x14ac:dyDescent="0.25">
      <c r="B183" s="31"/>
      <c r="C183" s="32">
        <v>5100</v>
      </c>
      <c r="D183" s="33" t="s">
        <v>161</v>
      </c>
      <c r="E183" s="32"/>
      <c r="F183" s="34"/>
      <c r="G183" s="28"/>
      <c r="H183" s="35">
        <v>0</v>
      </c>
      <c r="I183" s="35">
        <v>0</v>
      </c>
      <c r="J183" s="28"/>
      <c r="K183" s="36">
        <f t="shared" si="10"/>
        <v>0</v>
      </c>
    </row>
    <row r="184" spans="2:11" x14ac:dyDescent="0.25">
      <c r="B184" s="31"/>
      <c r="C184" s="37"/>
      <c r="D184" s="31"/>
      <c r="E184" s="38">
        <v>51101</v>
      </c>
      <c r="F184" s="39" t="s">
        <v>133</v>
      </c>
      <c r="G184" s="40"/>
      <c r="H184" s="41">
        <v>0</v>
      </c>
      <c r="I184" s="41">
        <v>0</v>
      </c>
      <c r="J184" s="41"/>
      <c r="K184" s="43">
        <f t="shared" si="10"/>
        <v>0</v>
      </c>
    </row>
    <row r="185" spans="2:11" x14ac:dyDescent="0.25">
      <c r="B185" s="31"/>
      <c r="C185" s="37"/>
      <c r="D185" s="31"/>
      <c r="E185" s="38">
        <v>51901</v>
      </c>
      <c r="F185" s="39" t="s">
        <v>190</v>
      </c>
      <c r="G185" s="49"/>
      <c r="H185" s="41">
        <v>0</v>
      </c>
      <c r="I185" s="41">
        <v>0</v>
      </c>
      <c r="J185" s="42"/>
      <c r="K185" s="43">
        <f t="shared" si="10"/>
        <v>0</v>
      </c>
    </row>
    <row r="186" spans="2:11" x14ac:dyDescent="0.25">
      <c r="B186" s="31"/>
      <c r="C186" s="32">
        <v>5600</v>
      </c>
      <c r="D186" s="33" t="s">
        <v>162</v>
      </c>
      <c r="E186" s="32"/>
      <c r="F186" s="34"/>
      <c r="G186" s="28"/>
      <c r="H186" s="35">
        <v>0</v>
      </c>
      <c r="I186" s="35">
        <v>0</v>
      </c>
      <c r="J186" s="28"/>
      <c r="K186" s="36">
        <f t="shared" si="10"/>
        <v>0</v>
      </c>
    </row>
    <row r="187" spans="2:11" x14ac:dyDescent="0.25">
      <c r="B187" s="31"/>
      <c r="C187" s="37"/>
      <c r="D187" s="31"/>
      <c r="E187" s="38">
        <v>56601</v>
      </c>
      <c r="F187" s="39" t="s">
        <v>197</v>
      </c>
      <c r="G187" s="40"/>
      <c r="H187" s="41">
        <v>0</v>
      </c>
      <c r="I187" s="41">
        <v>0</v>
      </c>
      <c r="J187" s="41"/>
      <c r="K187" s="43">
        <f t="shared" si="10"/>
        <v>0</v>
      </c>
    </row>
    <row r="188" spans="2:11" s="3" customFormat="1" ht="3" customHeight="1" thickBot="1" x14ac:dyDescent="0.3">
      <c r="B188" s="44"/>
      <c r="C188" s="44"/>
      <c r="D188" s="44"/>
      <c r="E188" s="44"/>
      <c r="F188" s="45"/>
      <c r="G188" s="46"/>
      <c r="H188" s="47"/>
      <c r="I188" s="47"/>
      <c r="J188" s="46"/>
      <c r="K188" s="47"/>
    </row>
  </sheetData>
  <mergeCells count="3">
    <mergeCell ref="B1:K1"/>
    <mergeCell ref="B2:K2"/>
    <mergeCell ref="B3:K3"/>
  </mergeCells>
  <pageMargins left="0.19685039370078741" right="0.19685039370078741" top="0.59055118110236227" bottom="0.39370078740157483" header="0.31496062992125984" footer="0.11811023622047245"/>
  <pageSetup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M188"/>
  <sheetViews>
    <sheetView showGridLines="0" workbookViewId="0"/>
  </sheetViews>
  <sheetFormatPr baseColWidth="10" defaultRowHeight="15" x14ac:dyDescent="0.25"/>
  <cols>
    <col min="1" max="1" width="3.85546875" customWidth="1"/>
    <col min="2" max="2" width="0.85546875" style="8" customWidth="1"/>
    <col min="3" max="3" width="5.140625" style="8" customWidth="1"/>
    <col min="4" max="4" width="0.7109375" style="8" customWidth="1"/>
    <col min="5" max="5" width="6" style="8" customWidth="1"/>
    <col min="6" max="6" width="71.42578125" style="5" customWidth="1"/>
    <col min="7" max="7" width="0.7109375" style="8" customWidth="1"/>
    <col min="8" max="9" width="14.28515625" style="8" customWidth="1"/>
    <col min="10" max="10" width="0.7109375" style="8" customWidth="1"/>
    <col min="11" max="11" width="14.28515625" style="8" customWidth="1"/>
    <col min="12" max="12" width="3.85546875" customWidth="1"/>
  </cols>
  <sheetData>
    <row r="1" spans="2:13" s="3" customFormat="1" x14ac:dyDescent="0.25">
      <c r="B1" s="104" t="s">
        <v>163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2:13" s="3" customFormat="1" x14ac:dyDescent="0.25">
      <c r="B2" s="105" t="s">
        <v>170</v>
      </c>
      <c r="C2" s="105"/>
      <c r="D2" s="105"/>
      <c r="E2" s="105"/>
      <c r="F2" s="105"/>
      <c r="G2" s="105"/>
      <c r="H2" s="105"/>
      <c r="I2" s="105"/>
      <c r="J2" s="105"/>
      <c r="K2" s="105"/>
      <c r="L2" s="98"/>
    </row>
    <row r="3" spans="2:13" s="3" customFormat="1" x14ac:dyDescent="0.25">
      <c r="B3" s="105" t="s">
        <v>165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</row>
    <row r="5" spans="2:13" x14ac:dyDescent="0.25">
      <c r="C5" s="4"/>
      <c r="E5" s="4"/>
      <c r="H5" s="7"/>
      <c r="I5" s="7"/>
      <c r="J5" s="7"/>
      <c r="K5" s="7"/>
    </row>
    <row r="6" spans="2:13" ht="30" x14ac:dyDescent="0.25">
      <c r="B6" s="9"/>
      <c r="C6" s="10"/>
      <c r="D6" s="9"/>
      <c r="E6" s="10"/>
      <c r="F6" s="9"/>
      <c r="H6" s="9" t="s">
        <v>166</v>
      </c>
      <c r="I6" s="9" t="s">
        <v>167</v>
      </c>
      <c r="J6" s="6"/>
      <c r="K6" s="9" t="s">
        <v>201</v>
      </c>
    </row>
    <row r="7" spans="2:13" ht="3.75" customHeight="1" x14ac:dyDescent="0.25">
      <c r="B7" s="7"/>
      <c r="C7" s="11"/>
      <c r="D7" s="7"/>
      <c r="E7" s="11"/>
      <c r="F7" s="12"/>
      <c r="H7" s="7"/>
      <c r="I7" s="7"/>
      <c r="J7" s="7"/>
      <c r="K7" s="7"/>
    </row>
    <row r="8" spans="2:13" x14ac:dyDescent="0.25">
      <c r="B8" s="13" t="s">
        <v>168</v>
      </c>
      <c r="C8" s="14"/>
      <c r="D8" s="13"/>
      <c r="E8" s="14"/>
      <c r="F8" s="15"/>
      <c r="G8" s="16"/>
      <c r="H8" s="17">
        <f>+H10+H181</f>
        <v>1366144.0338026397</v>
      </c>
      <c r="I8" s="17">
        <f>+I10+I181</f>
        <v>944168.4218780396</v>
      </c>
      <c r="J8" s="18"/>
      <c r="K8" s="17">
        <f>+H8-I8</f>
        <v>421975.61192460009</v>
      </c>
      <c r="M8" s="19"/>
    </row>
    <row r="9" spans="2:13" ht="3.75" customHeight="1" x14ac:dyDescent="0.25">
      <c r="C9" s="4"/>
      <c r="E9" s="4"/>
      <c r="H9" s="7"/>
      <c r="I9" s="7"/>
      <c r="J9" s="7"/>
      <c r="K9" s="7"/>
    </row>
    <row r="10" spans="2:13" x14ac:dyDescent="0.25">
      <c r="B10" s="20" t="s">
        <v>169</v>
      </c>
      <c r="C10" s="21"/>
      <c r="D10" s="20"/>
      <c r="E10" s="21"/>
      <c r="F10" s="22"/>
      <c r="G10" s="16"/>
      <c r="H10" s="23">
        <f>+H11+H43+H166</f>
        <v>1360967.3098026398</v>
      </c>
      <c r="I10" s="23">
        <f>+I11+I43+I166</f>
        <v>944168.4218780396</v>
      </c>
      <c r="J10" s="16"/>
      <c r="K10" s="24">
        <f t="shared" ref="K10:K41" si="0">+H10-I10</f>
        <v>416798.88792460016</v>
      </c>
    </row>
    <row r="11" spans="2:13" x14ac:dyDescent="0.25">
      <c r="B11" s="25" t="s">
        <v>0</v>
      </c>
      <c r="C11" s="26"/>
      <c r="D11" s="26"/>
      <c r="E11" s="26"/>
      <c r="F11" s="27"/>
      <c r="G11" s="28"/>
      <c r="H11" s="29">
        <v>401135.90991263953</v>
      </c>
      <c r="I11" s="29">
        <v>377959.49961803958</v>
      </c>
      <c r="J11" s="28"/>
      <c r="K11" s="30">
        <f t="shared" si="0"/>
        <v>23176.410294599948</v>
      </c>
    </row>
    <row r="12" spans="2:13" x14ac:dyDescent="0.25">
      <c r="B12" s="31"/>
      <c r="C12" s="32">
        <v>1100</v>
      </c>
      <c r="D12" s="33" t="s">
        <v>134</v>
      </c>
      <c r="E12" s="32"/>
      <c r="F12" s="34"/>
      <c r="G12" s="28"/>
      <c r="H12" s="35">
        <v>132241.96002999946</v>
      </c>
      <c r="I12" s="35">
        <v>118632.39726999955</v>
      </c>
      <c r="J12" s="35"/>
      <c r="K12" s="36">
        <f t="shared" si="0"/>
        <v>13609.562759999913</v>
      </c>
    </row>
    <row r="13" spans="2:13" x14ac:dyDescent="0.25">
      <c r="B13" s="31"/>
      <c r="C13" s="37"/>
      <c r="D13" s="31"/>
      <c r="E13" s="38">
        <v>11301</v>
      </c>
      <c r="F13" s="39" t="s">
        <v>1</v>
      </c>
      <c r="G13" s="40"/>
      <c r="H13" s="41">
        <v>132241.96002999946</v>
      </c>
      <c r="I13" s="41">
        <v>118632.39726999955</v>
      </c>
      <c r="J13" s="41"/>
      <c r="K13" s="43">
        <f t="shared" si="0"/>
        <v>13609.562759999913</v>
      </c>
    </row>
    <row r="14" spans="2:13" x14ac:dyDescent="0.25">
      <c r="B14" s="37"/>
      <c r="C14" s="32">
        <v>1200</v>
      </c>
      <c r="D14" s="33" t="s">
        <v>135</v>
      </c>
      <c r="E14" s="32"/>
      <c r="F14" s="34"/>
      <c r="G14" s="28"/>
      <c r="H14" s="35">
        <v>2621.915</v>
      </c>
      <c r="I14" s="35">
        <v>402.43025</v>
      </c>
      <c r="J14" s="28"/>
      <c r="K14" s="36">
        <f t="shared" si="0"/>
        <v>2219.4847500000001</v>
      </c>
    </row>
    <row r="15" spans="2:13" x14ac:dyDescent="0.25">
      <c r="B15" s="37"/>
      <c r="C15" s="37"/>
      <c r="D15" s="31"/>
      <c r="E15" s="38">
        <v>12101</v>
      </c>
      <c r="F15" s="39" t="s">
        <v>2</v>
      </c>
      <c r="G15" s="40"/>
      <c r="H15" s="41">
        <v>846.09500000000003</v>
      </c>
      <c r="I15" s="41">
        <v>402.43025</v>
      </c>
      <c r="J15" s="41"/>
      <c r="K15" s="43">
        <f t="shared" si="0"/>
        <v>443.66475000000003</v>
      </c>
    </row>
    <row r="16" spans="2:13" x14ac:dyDescent="0.25">
      <c r="B16" s="37"/>
      <c r="C16" s="37"/>
      <c r="D16" s="31"/>
      <c r="E16" s="38">
        <v>12201</v>
      </c>
      <c r="F16" s="39" t="s">
        <v>3</v>
      </c>
      <c r="G16" s="40"/>
      <c r="H16" s="41">
        <v>1775.82</v>
      </c>
      <c r="I16" s="41">
        <v>0</v>
      </c>
      <c r="J16" s="41"/>
      <c r="K16" s="43">
        <f t="shared" si="0"/>
        <v>1775.82</v>
      </c>
    </row>
    <row r="17" spans="2:11" x14ac:dyDescent="0.25">
      <c r="B17" s="37"/>
      <c r="C17" s="32">
        <v>1300</v>
      </c>
      <c r="D17" s="33" t="s">
        <v>136</v>
      </c>
      <c r="E17" s="32"/>
      <c r="F17" s="34"/>
      <c r="G17" s="28"/>
      <c r="H17" s="35">
        <v>86751.783840000033</v>
      </c>
      <c r="I17" s="35">
        <v>83813.712030000024</v>
      </c>
      <c r="J17" s="28"/>
      <c r="K17" s="36">
        <f t="shared" si="0"/>
        <v>2938.0718100000086</v>
      </c>
    </row>
    <row r="18" spans="2:11" x14ac:dyDescent="0.25">
      <c r="B18" s="37"/>
      <c r="C18" s="37"/>
      <c r="D18" s="31"/>
      <c r="E18" s="38">
        <v>13101</v>
      </c>
      <c r="F18" s="39" t="s">
        <v>4</v>
      </c>
      <c r="G18" s="40"/>
      <c r="H18" s="41">
        <v>16754.120119999992</v>
      </c>
      <c r="I18" s="41">
        <v>18903.822469999977</v>
      </c>
      <c r="J18" s="41"/>
      <c r="K18" s="43">
        <f t="shared" si="0"/>
        <v>-2149.702349999985</v>
      </c>
    </row>
    <row r="19" spans="2:11" x14ac:dyDescent="0.25">
      <c r="B19" s="37"/>
      <c r="C19" s="37"/>
      <c r="D19" s="31"/>
      <c r="E19" s="38">
        <v>13201</v>
      </c>
      <c r="F19" s="39" t="s">
        <v>5</v>
      </c>
      <c r="G19" s="40"/>
      <c r="H19" s="41">
        <v>4899.3499999999976</v>
      </c>
      <c r="I19" s="41">
        <v>5323.3792200000034</v>
      </c>
      <c r="J19" s="41"/>
      <c r="K19" s="43">
        <f t="shared" si="0"/>
        <v>-424.02922000000581</v>
      </c>
    </row>
    <row r="20" spans="2:11" x14ac:dyDescent="0.25">
      <c r="B20" s="37"/>
      <c r="C20" s="37"/>
      <c r="D20" s="31"/>
      <c r="E20" s="38">
        <v>13202</v>
      </c>
      <c r="F20" s="39" t="s">
        <v>6</v>
      </c>
      <c r="G20" s="40"/>
      <c r="H20" s="41">
        <v>63291.294990000053</v>
      </c>
      <c r="I20" s="41">
        <v>57779.491610000048</v>
      </c>
      <c r="J20" s="41"/>
      <c r="K20" s="43">
        <f t="shared" si="0"/>
        <v>5511.8033800000048</v>
      </c>
    </row>
    <row r="21" spans="2:11" x14ac:dyDescent="0.25">
      <c r="B21" s="37"/>
      <c r="C21" s="37"/>
      <c r="D21" s="31"/>
      <c r="E21" s="38">
        <v>13301</v>
      </c>
      <c r="F21" s="39" t="s">
        <v>7</v>
      </c>
      <c r="G21" s="40"/>
      <c r="H21" s="41">
        <v>0</v>
      </c>
      <c r="I21" s="41">
        <v>0</v>
      </c>
      <c r="J21" s="41"/>
      <c r="K21" s="43">
        <f t="shared" si="0"/>
        <v>0</v>
      </c>
    </row>
    <row r="22" spans="2:11" x14ac:dyDescent="0.25">
      <c r="B22" s="37"/>
      <c r="C22" s="37"/>
      <c r="D22" s="31"/>
      <c r="E22" s="38">
        <v>13404</v>
      </c>
      <c r="F22" s="39" t="s">
        <v>8</v>
      </c>
      <c r="G22" s="40"/>
      <c r="H22" s="41">
        <v>1807.0187299999991</v>
      </c>
      <c r="I22" s="41">
        <v>1807.0187299999993</v>
      </c>
      <c r="J22" s="41"/>
      <c r="K22" s="43">
        <f t="shared" si="0"/>
        <v>0</v>
      </c>
    </row>
    <row r="23" spans="2:11" x14ac:dyDescent="0.25">
      <c r="B23" s="37"/>
      <c r="C23" s="37"/>
      <c r="D23" s="31"/>
      <c r="E23" s="38">
        <v>13406</v>
      </c>
      <c r="F23" s="39" t="s">
        <v>9</v>
      </c>
      <c r="G23" s="40"/>
      <c r="H23" s="41">
        <v>0</v>
      </c>
      <c r="I23" s="41">
        <v>0</v>
      </c>
      <c r="J23" s="41"/>
      <c r="K23" s="43">
        <f t="shared" si="0"/>
        <v>0</v>
      </c>
    </row>
    <row r="24" spans="2:11" x14ac:dyDescent="0.25">
      <c r="B24" s="37"/>
      <c r="C24" s="32">
        <v>1400</v>
      </c>
      <c r="D24" s="33" t="s">
        <v>137</v>
      </c>
      <c r="E24" s="32"/>
      <c r="F24" s="34"/>
      <c r="G24" s="28"/>
      <c r="H24" s="35">
        <v>36538.724854840009</v>
      </c>
      <c r="I24" s="35">
        <v>40312.36122524002</v>
      </c>
      <c r="J24" s="28"/>
      <c r="K24" s="36">
        <f t="shared" si="0"/>
        <v>-3773.6363704000105</v>
      </c>
    </row>
    <row r="25" spans="2:11" x14ac:dyDescent="0.25">
      <c r="B25" s="37"/>
      <c r="C25" s="37"/>
      <c r="D25" s="31"/>
      <c r="E25" s="38">
        <v>14103</v>
      </c>
      <c r="F25" s="39" t="s">
        <v>10</v>
      </c>
      <c r="G25" s="40"/>
      <c r="H25" s="41">
        <v>18701.559944840003</v>
      </c>
      <c r="I25" s="41">
        <v>22371.898495240013</v>
      </c>
      <c r="J25" s="41"/>
      <c r="K25" s="43">
        <f t="shared" si="0"/>
        <v>-3670.3385504000107</v>
      </c>
    </row>
    <row r="26" spans="2:11" x14ac:dyDescent="0.25">
      <c r="B26" s="37"/>
      <c r="C26" s="37"/>
      <c r="D26" s="31"/>
      <c r="E26" s="38">
        <v>14202</v>
      </c>
      <c r="F26" s="39" t="s">
        <v>11</v>
      </c>
      <c r="G26" s="40"/>
      <c r="H26" s="41">
        <v>9268.2049600000028</v>
      </c>
      <c r="I26" s="41">
        <v>10944.905040000007</v>
      </c>
      <c r="J26" s="41"/>
      <c r="K26" s="43">
        <f t="shared" si="0"/>
        <v>-1676.7000800000042</v>
      </c>
    </row>
    <row r="27" spans="2:11" x14ac:dyDescent="0.25">
      <c r="B27" s="37"/>
      <c r="C27" s="37"/>
      <c r="D27" s="31"/>
      <c r="E27" s="38">
        <v>14301</v>
      </c>
      <c r="F27" s="39" t="s">
        <v>12</v>
      </c>
      <c r="G27" s="40"/>
      <c r="H27" s="41">
        <v>3707.1099500000023</v>
      </c>
      <c r="I27" s="41">
        <v>4377.9642700000022</v>
      </c>
      <c r="J27" s="41"/>
      <c r="K27" s="43">
        <f t="shared" si="0"/>
        <v>-670.85431999999992</v>
      </c>
    </row>
    <row r="28" spans="2:11" x14ac:dyDescent="0.25">
      <c r="B28" s="37"/>
      <c r="C28" s="37"/>
      <c r="D28" s="31"/>
      <c r="E28" s="38">
        <v>14401</v>
      </c>
      <c r="F28" s="39" t="s">
        <v>13</v>
      </c>
      <c r="G28" s="40"/>
      <c r="H28" s="41">
        <v>3472.7249999999999</v>
      </c>
      <c r="I28" s="41">
        <v>1526.5255099999999</v>
      </c>
      <c r="J28" s="41"/>
      <c r="K28" s="43">
        <f t="shared" si="0"/>
        <v>1946.19949</v>
      </c>
    </row>
    <row r="29" spans="2:11" x14ac:dyDescent="0.25">
      <c r="B29" s="37"/>
      <c r="C29" s="37"/>
      <c r="D29" s="31"/>
      <c r="E29" s="38">
        <v>14406</v>
      </c>
      <c r="F29" s="39" t="s">
        <v>14</v>
      </c>
      <c r="G29" s="40"/>
      <c r="H29" s="41">
        <v>1389.125</v>
      </c>
      <c r="I29" s="41">
        <v>1091.0679100000002</v>
      </c>
      <c r="J29" s="41"/>
      <c r="K29" s="43">
        <f t="shared" si="0"/>
        <v>298.05708999999979</v>
      </c>
    </row>
    <row r="30" spans="2:11" x14ac:dyDescent="0.25">
      <c r="B30" s="37"/>
      <c r="C30" s="32">
        <v>1500</v>
      </c>
      <c r="D30" s="33" t="s">
        <v>138</v>
      </c>
      <c r="E30" s="32"/>
      <c r="F30" s="34"/>
      <c r="G30" s="28"/>
      <c r="H30" s="35">
        <v>116843.42340780004</v>
      </c>
      <c r="I30" s="35">
        <v>109794.99277279999</v>
      </c>
      <c r="J30" s="28"/>
      <c r="K30" s="36">
        <f t="shared" si="0"/>
        <v>7048.4306350000552</v>
      </c>
    </row>
    <row r="31" spans="2:11" x14ac:dyDescent="0.25">
      <c r="B31" s="37"/>
      <c r="C31" s="37"/>
      <c r="D31" s="31"/>
      <c r="E31" s="38">
        <v>15101</v>
      </c>
      <c r="F31" s="39" t="s">
        <v>15</v>
      </c>
      <c r="G31" s="40"/>
      <c r="H31" s="41">
        <v>8929.7499999999873</v>
      </c>
      <c r="I31" s="41">
        <v>8273.9969899999905</v>
      </c>
      <c r="J31" s="41"/>
      <c r="K31" s="43">
        <f t="shared" si="0"/>
        <v>655.75300999999672</v>
      </c>
    </row>
    <row r="32" spans="2:11" x14ac:dyDescent="0.25">
      <c r="B32" s="31"/>
      <c r="C32" s="37"/>
      <c r="D32" s="31"/>
      <c r="E32" s="38">
        <v>15202</v>
      </c>
      <c r="F32" s="39" t="s">
        <v>16</v>
      </c>
      <c r="G32" s="40"/>
      <c r="H32" s="41">
        <v>10722.680090000002</v>
      </c>
      <c r="I32" s="41">
        <v>10722.680090000002</v>
      </c>
      <c r="J32" s="41"/>
      <c r="K32" s="43">
        <f t="shared" si="0"/>
        <v>0</v>
      </c>
    </row>
    <row r="33" spans="2:11" ht="30" x14ac:dyDescent="0.25">
      <c r="B33" s="31"/>
      <c r="C33" s="37"/>
      <c r="D33" s="31"/>
      <c r="E33" s="38">
        <v>15401</v>
      </c>
      <c r="F33" s="39" t="s">
        <v>17</v>
      </c>
      <c r="G33" s="40"/>
      <c r="H33" s="41">
        <v>38740.466347800066</v>
      </c>
      <c r="I33" s="41">
        <v>42639.265882799991</v>
      </c>
      <c r="J33" s="41"/>
      <c r="K33" s="43">
        <f t="shared" si="0"/>
        <v>-3898.7995349999255</v>
      </c>
    </row>
    <row r="34" spans="2:11" x14ac:dyDescent="0.25">
      <c r="B34" s="31"/>
      <c r="C34" s="37"/>
      <c r="D34" s="31"/>
      <c r="E34" s="38">
        <v>15402</v>
      </c>
      <c r="F34" s="39" t="s">
        <v>18</v>
      </c>
      <c r="G34" s="40"/>
      <c r="H34" s="41">
        <v>37809.450059999996</v>
      </c>
      <c r="I34" s="41">
        <v>27977.750670000019</v>
      </c>
      <c r="J34" s="41"/>
      <c r="K34" s="43">
        <f t="shared" si="0"/>
        <v>9831.6993899999761</v>
      </c>
    </row>
    <row r="35" spans="2:11" x14ac:dyDescent="0.25">
      <c r="B35" s="31"/>
      <c r="C35" s="37"/>
      <c r="D35" s="31"/>
      <c r="E35" s="38">
        <v>15501</v>
      </c>
      <c r="F35" s="39" t="s">
        <v>19</v>
      </c>
      <c r="G35" s="40"/>
      <c r="H35" s="41">
        <v>726.93</v>
      </c>
      <c r="I35" s="41">
        <v>0</v>
      </c>
      <c r="J35" s="41"/>
      <c r="K35" s="43">
        <f t="shared" si="0"/>
        <v>726.93</v>
      </c>
    </row>
    <row r="36" spans="2:11" x14ac:dyDescent="0.25">
      <c r="B36" s="31"/>
      <c r="C36" s="37"/>
      <c r="D36" s="31"/>
      <c r="E36" s="38">
        <v>15901</v>
      </c>
      <c r="F36" s="39" t="s">
        <v>20</v>
      </c>
      <c r="G36" s="40"/>
      <c r="H36" s="41">
        <v>19914.146909999992</v>
      </c>
      <c r="I36" s="41">
        <v>20181.299139999992</v>
      </c>
      <c r="J36" s="41"/>
      <c r="K36" s="43">
        <f t="shared" si="0"/>
        <v>-267.15222999999969</v>
      </c>
    </row>
    <row r="37" spans="2:11" x14ac:dyDescent="0.25">
      <c r="B37" s="31"/>
      <c r="C37" s="32">
        <v>1600</v>
      </c>
      <c r="D37" s="33" t="s">
        <v>139</v>
      </c>
      <c r="E37" s="32"/>
      <c r="F37" s="34"/>
      <c r="G37" s="28"/>
      <c r="H37" s="35">
        <v>0</v>
      </c>
      <c r="I37" s="35">
        <v>0</v>
      </c>
      <c r="J37" s="28"/>
      <c r="K37" s="36">
        <f t="shared" si="0"/>
        <v>0</v>
      </c>
    </row>
    <row r="38" spans="2:11" x14ac:dyDescent="0.25">
      <c r="B38" s="31"/>
      <c r="C38" s="37"/>
      <c r="D38" s="31"/>
      <c r="E38" s="38">
        <v>16101</v>
      </c>
      <c r="F38" s="39" t="s">
        <v>21</v>
      </c>
      <c r="G38" s="40"/>
      <c r="H38" s="41">
        <v>0</v>
      </c>
      <c r="I38" s="41">
        <v>0</v>
      </c>
      <c r="J38" s="41"/>
      <c r="K38" s="43">
        <f t="shared" si="0"/>
        <v>0</v>
      </c>
    </row>
    <row r="39" spans="2:11" x14ac:dyDescent="0.25">
      <c r="B39" s="31"/>
      <c r="C39" s="37"/>
      <c r="D39" s="31"/>
      <c r="E39" s="38">
        <v>16102</v>
      </c>
      <c r="F39" s="39" t="s">
        <v>191</v>
      </c>
      <c r="G39" s="40"/>
      <c r="H39" s="41">
        <v>0</v>
      </c>
      <c r="I39" s="41">
        <v>0</v>
      </c>
      <c r="J39" s="41"/>
      <c r="K39" s="43">
        <f t="shared" si="0"/>
        <v>0</v>
      </c>
    </row>
    <row r="40" spans="2:11" x14ac:dyDescent="0.25">
      <c r="B40" s="31"/>
      <c r="C40" s="32">
        <v>1700</v>
      </c>
      <c r="D40" s="33" t="s">
        <v>140</v>
      </c>
      <c r="E40" s="32"/>
      <c r="F40" s="34"/>
      <c r="G40" s="28"/>
      <c r="H40" s="35">
        <v>26138.102779999976</v>
      </c>
      <c r="I40" s="35">
        <v>25003.606069999998</v>
      </c>
      <c r="J40" s="28"/>
      <c r="K40" s="36">
        <f t="shared" si="0"/>
        <v>1134.4967099999776</v>
      </c>
    </row>
    <row r="41" spans="2:11" x14ac:dyDescent="0.25">
      <c r="B41" s="31"/>
      <c r="C41" s="37"/>
      <c r="D41" s="31"/>
      <c r="E41" s="38">
        <v>17102</v>
      </c>
      <c r="F41" s="39" t="s">
        <v>23</v>
      </c>
      <c r="G41" s="40"/>
      <c r="H41" s="41">
        <v>0</v>
      </c>
      <c r="I41" s="41">
        <v>0</v>
      </c>
      <c r="J41" s="41"/>
      <c r="K41" s="43">
        <f t="shared" si="0"/>
        <v>0</v>
      </c>
    </row>
    <row r="42" spans="2:11" x14ac:dyDescent="0.25">
      <c r="B42" s="31"/>
      <c r="C42" s="37"/>
      <c r="D42" s="31"/>
      <c r="E42" s="38">
        <v>17101</v>
      </c>
      <c r="F42" s="39" t="s">
        <v>198</v>
      </c>
      <c r="G42" s="40"/>
      <c r="H42" s="41">
        <v>26138.102779999976</v>
      </c>
      <c r="I42" s="41">
        <v>25003.606069999998</v>
      </c>
      <c r="J42" s="41"/>
      <c r="K42" s="43">
        <f t="shared" ref="K42:K73" si="1">+H42-I42</f>
        <v>1134.4967099999776</v>
      </c>
    </row>
    <row r="43" spans="2:11" x14ac:dyDescent="0.25">
      <c r="B43" s="25" t="s">
        <v>24</v>
      </c>
      <c r="C43" s="26"/>
      <c r="D43" s="26"/>
      <c r="E43" s="26"/>
      <c r="F43" s="27"/>
      <c r="G43" s="28"/>
      <c r="H43" s="29">
        <v>577437.38821999996</v>
      </c>
      <c r="I43" s="29">
        <v>254159.55246000004</v>
      </c>
      <c r="J43" s="28"/>
      <c r="K43" s="30">
        <f t="shared" si="1"/>
        <v>323277.83575999993</v>
      </c>
    </row>
    <row r="44" spans="2:11" x14ac:dyDescent="0.25">
      <c r="B44" s="25" t="s">
        <v>25</v>
      </c>
      <c r="C44" s="26"/>
      <c r="D44" s="26"/>
      <c r="E44" s="26"/>
      <c r="F44" s="27"/>
      <c r="G44" s="28"/>
      <c r="H44" s="29">
        <v>5112.1949699999996</v>
      </c>
      <c r="I44" s="29">
        <v>2201.6369799999998</v>
      </c>
      <c r="J44" s="28"/>
      <c r="K44" s="30">
        <f t="shared" si="1"/>
        <v>2910.5579899999998</v>
      </c>
    </row>
    <row r="45" spans="2:11" x14ac:dyDescent="0.25">
      <c r="B45" s="31"/>
      <c r="C45" s="32">
        <v>2100</v>
      </c>
      <c r="D45" s="33" t="s">
        <v>141</v>
      </c>
      <c r="E45" s="32"/>
      <c r="F45" s="34"/>
      <c r="G45" s="28"/>
      <c r="H45" s="35">
        <v>956.44399999999973</v>
      </c>
      <c r="I45" s="35">
        <v>466.4048199999998</v>
      </c>
      <c r="J45" s="28"/>
      <c r="K45" s="36">
        <f t="shared" si="1"/>
        <v>490.03917999999993</v>
      </c>
    </row>
    <row r="46" spans="2:11" x14ac:dyDescent="0.25">
      <c r="B46" s="31"/>
      <c r="C46" s="37"/>
      <c r="D46" s="31"/>
      <c r="E46" s="38">
        <v>21101</v>
      </c>
      <c r="F46" s="39" t="s">
        <v>26</v>
      </c>
      <c r="G46" s="40"/>
      <c r="H46" s="41">
        <v>651.20799999999963</v>
      </c>
      <c r="I46" s="41">
        <v>340.88125999999983</v>
      </c>
      <c r="J46" s="41"/>
      <c r="K46" s="43">
        <f t="shared" si="1"/>
        <v>310.3267399999998</v>
      </c>
    </row>
    <row r="47" spans="2:11" x14ac:dyDescent="0.25">
      <c r="B47" s="31"/>
      <c r="C47" s="37"/>
      <c r="D47" s="31"/>
      <c r="E47" s="38">
        <v>21201</v>
      </c>
      <c r="F47" s="39" t="s">
        <v>27</v>
      </c>
      <c r="G47" s="40"/>
      <c r="H47" s="41">
        <v>14.821999999999999</v>
      </c>
      <c r="I47" s="41">
        <v>0</v>
      </c>
      <c r="J47" s="41"/>
      <c r="K47" s="43">
        <f t="shared" si="1"/>
        <v>14.821999999999999</v>
      </c>
    </row>
    <row r="48" spans="2:11" x14ac:dyDescent="0.25">
      <c r="B48" s="31"/>
      <c r="C48" s="37"/>
      <c r="D48" s="31"/>
      <c r="E48" s="38">
        <v>21301</v>
      </c>
      <c r="F48" s="39" t="s">
        <v>28</v>
      </c>
      <c r="G48" s="40"/>
      <c r="H48" s="41">
        <v>4.2149999999999999</v>
      </c>
      <c r="I48" s="41">
        <v>0</v>
      </c>
      <c r="J48" s="41"/>
      <c r="K48" s="43">
        <f t="shared" si="1"/>
        <v>4.2149999999999999</v>
      </c>
    </row>
    <row r="49" spans="2:11" x14ac:dyDescent="0.25">
      <c r="B49" s="31"/>
      <c r="C49" s="37"/>
      <c r="D49" s="31"/>
      <c r="E49" s="38">
        <v>21401</v>
      </c>
      <c r="F49" s="39" t="s">
        <v>29</v>
      </c>
      <c r="G49" s="40"/>
      <c r="H49" s="41">
        <v>26.326000000000001</v>
      </c>
      <c r="I49" s="41">
        <v>4.8158200000000004</v>
      </c>
      <c r="J49" s="41"/>
      <c r="K49" s="43">
        <f t="shared" si="1"/>
        <v>21.510179999999998</v>
      </c>
    </row>
    <row r="50" spans="2:11" x14ac:dyDescent="0.25">
      <c r="B50" s="31"/>
      <c r="C50" s="37"/>
      <c r="D50" s="31"/>
      <c r="E50" s="38">
        <v>21501</v>
      </c>
      <c r="F50" s="39" t="s">
        <v>30</v>
      </c>
      <c r="G50" s="40"/>
      <c r="H50" s="41">
        <v>227.286</v>
      </c>
      <c r="I50" s="41">
        <v>109.38612999999999</v>
      </c>
      <c r="J50" s="41"/>
      <c r="K50" s="43">
        <f t="shared" si="1"/>
        <v>117.89987000000001</v>
      </c>
    </row>
    <row r="51" spans="2:11" x14ac:dyDescent="0.25">
      <c r="B51" s="31"/>
      <c r="C51" s="37"/>
      <c r="D51" s="31"/>
      <c r="E51" s="38">
        <v>21601</v>
      </c>
      <c r="F51" s="39" t="s">
        <v>31</v>
      </c>
      <c r="G51" s="40"/>
      <c r="H51" s="41">
        <v>32.587000000000003</v>
      </c>
      <c r="I51" s="41">
        <v>11.32161</v>
      </c>
      <c r="J51" s="41"/>
      <c r="K51" s="43">
        <f t="shared" si="1"/>
        <v>21.265390000000004</v>
      </c>
    </row>
    <row r="52" spans="2:11" x14ac:dyDescent="0.25">
      <c r="B52" s="31"/>
      <c r="C52" s="32">
        <v>2200</v>
      </c>
      <c r="D52" s="33" t="s">
        <v>142</v>
      </c>
      <c r="E52" s="32"/>
      <c r="F52" s="34"/>
      <c r="G52" s="28"/>
      <c r="H52" s="35">
        <v>731.43000000000006</v>
      </c>
      <c r="I52" s="35">
        <v>352.71612000000005</v>
      </c>
      <c r="J52" s="28"/>
      <c r="K52" s="36">
        <f t="shared" si="1"/>
        <v>378.71388000000002</v>
      </c>
    </row>
    <row r="53" spans="2:11" ht="30" x14ac:dyDescent="0.25">
      <c r="B53" s="31"/>
      <c r="C53" s="37"/>
      <c r="D53" s="31"/>
      <c r="E53" s="38">
        <v>22104</v>
      </c>
      <c r="F53" s="39" t="s">
        <v>32</v>
      </c>
      <c r="G53" s="40"/>
      <c r="H53" s="41">
        <v>662.03800000000001</v>
      </c>
      <c r="I53" s="41">
        <v>320.90281000000004</v>
      </c>
      <c r="J53" s="41"/>
      <c r="K53" s="43">
        <f t="shared" si="1"/>
        <v>341.13518999999997</v>
      </c>
    </row>
    <row r="54" spans="2:11" x14ac:dyDescent="0.25">
      <c r="B54" s="31"/>
      <c r="C54" s="37"/>
      <c r="D54" s="31"/>
      <c r="E54" s="38">
        <v>22301</v>
      </c>
      <c r="F54" s="39" t="s">
        <v>33</v>
      </c>
      <c r="G54" s="40"/>
      <c r="H54" s="41">
        <v>69.391999999999996</v>
      </c>
      <c r="I54" s="41">
        <v>31.813310000000001</v>
      </c>
      <c r="J54" s="41"/>
      <c r="K54" s="43">
        <f t="shared" si="1"/>
        <v>37.578689999999995</v>
      </c>
    </row>
    <row r="55" spans="2:11" x14ac:dyDescent="0.25">
      <c r="B55" s="31"/>
      <c r="C55" s="32">
        <v>2400</v>
      </c>
      <c r="D55" s="33" t="s">
        <v>143</v>
      </c>
      <c r="E55" s="32"/>
      <c r="F55" s="34"/>
      <c r="G55" s="28"/>
      <c r="H55" s="35">
        <v>993.21400000000017</v>
      </c>
      <c r="I55" s="35">
        <v>246.63395</v>
      </c>
      <c r="J55" s="28"/>
      <c r="K55" s="36">
        <f t="shared" si="1"/>
        <v>746.58005000000014</v>
      </c>
    </row>
    <row r="56" spans="2:11" x14ac:dyDescent="0.25">
      <c r="B56" s="31"/>
      <c r="C56" s="37"/>
      <c r="D56" s="31"/>
      <c r="E56" s="38">
        <v>24101</v>
      </c>
      <c r="F56" s="39" t="s">
        <v>34</v>
      </c>
      <c r="G56" s="40"/>
      <c r="H56" s="41">
        <v>60.694000000000003</v>
      </c>
      <c r="I56" s="41">
        <v>24.441380000000002</v>
      </c>
      <c r="J56" s="41"/>
      <c r="K56" s="43">
        <f t="shared" si="1"/>
        <v>36.25262</v>
      </c>
    </row>
    <row r="57" spans="2:11" x14ac:dyDescent="0.25">
      <c r="B57" s="31"/>
      <c r="C57" s="37"/>
      <c r="D57" s="31"/>
      <c r="E57" s="38">
        <v>24201</v>
      </c>
      <c r="F57" s="39" t="s">
        <v>35</v>
      </c>
      <c r="G57" s="40"/>
      <c r="H57" s="41">
        <v>6.7119999999999997</v>
      </c>
      <c r="I57" s="41">
        <v>0.65448000000000006</v>
      </c>
      <c r="J57" s="41"/>
      <c r="K57" s="43">
        <f t="shared" si="1"/>
        <v>6.0575199999999993</v>
      </c>
    </row>
    <row r="58" spans="2:11" x14ac:dyDescent="0.25">
      <c r="B58" s="31"/>
      <c r="C58" s="37"/>
      <c r="D58" s="31"/>
      <c r="E58" s="38">
        <v>24301</v>
      </c>
      <c r="F58" s="39" t="s">
        <v>36</v>
      </c>
      <c r="G58" s="40"/>
      <c r="H58" s="41">
        <v>7.1680000000000001</v>
      </c>
      <c r="I58" s="41">
        <v>1.96678</v>
      </c>
      <c r="J58" s="41"/>
      <c r="K58" s="43">
        <f t="shared" si="1"/>
        <v>5.2012200000000002</v>
      </c>
    </row>
    <row r="59" spans="2:11" x14ac:dyDescent="0.25">
      <c r="B59" s="31"/>
      <c r="C59" s="37"/>
      <c r="D59" s="31"/>
      <c r="E59" s="38">
        <v>24401</v>
      </c>
      <c r="F59" s="39" t="s">
        <v>37</v>
      </c>
      <c r="G59" s="40"/>
      <c r="H59" s="41">
        <v>21</v>
      </c>
      <c r="I59" s="41">
        <v>2.5386199999999999</v>
      </c>
      <c r="J59" s="41"/>
      <c r="K59" s="43">
        <f t="shared" si="1"/>
        <v>18.461379999999998</v>
      </c>
    </row>
    <row r="60" spans="2:11" x14ac:dyDescent="0.25">
      <c r="B60" s="31"/>
      <c r="C60" s="37"/>
      <c r="D60" s="31"/>
      <c r="E60" s="38">
        <v>24501</v>
      </c>
      <c r="F60" s="39" t="s">
        <v>38</v>
      </c>
      <c r="G60" s="40"/>
      <c r="H60" s="41">
        <v>14.9</v>
      </c>
      <c r="I60" s="41">
        <v>0</v>
      </c>
      <c r="J60" s="41"/>
      <c r="K60" s="43">
        <f t="shared" si="1"/>
        <v>14.9</v>
      </c>
    </row>
    <row r="61" spans="2:11" x14ac:dyDescent="0.25">
      <c r="B61" s="31"/>
      <c r="C61" s="37"/>
      <c r="D61" s="31"/>
      <c r="E61" s="38">
        <v>24601</v>
      </c>
      <c r="F61" s="39" t="s">
        <v>39</v>
      </c>
      <c r="G61" s="40"/>
      <c r="H61" s="41">
        <v>394.71100000000001</v>
      </c>
      <c r="I61" s="41">
        <v>92.21656999999999</v>
      </c>
      <c r="J61" s="41"/>
      <c r="K61" s="43">
        <f t="shared" si="1"/>
        <v>302.49443000000002</v>
      </c>
    </row>
    <row r="62" spans="2:11" x14ac:dyDescent="0.25">
      <c r="B62" s="31"/>
      <c r="C62" s="37"/>
      <c r="D62" s="31"/>
      <c r="E62" s="38">
        <v>24701</v>
      </c>
      <c r="F62" s="39" t="s">
        <v>40</v>
      </c>
      <c r="G62" s="40"/>
      <c r="H62" s="41">
        <v>26.509</v>
      </c>
      <c r="I62" s="41">
        <v>13.52535</v>
      </c>
      <c r="J62" s="41"/>
      <c r="K62" s="43">
        <f t="shared" si="1"/>
        <v>12.983650000000001</v>
      </c>
    </row>
    <row r="63" spans="2:11" x14ac:dyDescent="0.25">
      <c r="B63" s="31"/>
      <c r="C63" s="37"/>
      <c r="D63" s="31"/>
      <c r="E63" s="38">
        <v>24801</v>
      </c>
      <c r="F63" s="39" t="s">
        <v>41</v>
      </c>
      <c r="G63" s="40"/>
      <c r="H63" s="41">
        <v>243.489</v>
      </c>
      <c r="I63" s="41">
        <v>55.163109999999996</v>
      </c>
      <c r="J63" s="41"/>
      <c r="K63" s="43">
        <f t="shared" si="1"/>
        <v>188.32589000000002</v>
      </c>
    </row>
    <row r="64" spans="2:11" x14ac:dyDescent="0.25">
      <c r="B64" s="31"/>
      <c r="C64" s="37"/>
      <c r="D64" s="31"/>
      <c r="E64" s="38">
        <v>24901</v>
      </c>
      <c r="F64" s="39" t="s">
        <v>42</v>
      </c>
      <c r="G64" s="40"/>
      <c r="H64" s="41">
        <v>218.03100000000001</v>
      </c>
      <c r="I64" s="41">
        <v>56.127660000000013</v>
      </c>
      <c r="J64" s="41"/>
      <c r="K64" s="43">
        <f t="shared" si="1"/>
        <v>161.90333999999999</v>
      </c>
    </row>
    <row r="65" spans="2:11" x14ac:dyDescent="0.25">
      <c r="B65" s="31"/>
      <c r="C65" s="32">
        <v>2500</v>
      </c>
      <c r="D65" s="33" t="s">
        <v>144</v>
      </c>
      <c r="E65" s="32"/>
      <c r="F65" s="34"/>
      <c r="G65" s="28"/>
      <c r="H65" s="35">
        <v>11.5</v>
      </c>
      <c r="I65" s="35">
        <v>2.0988599999999997</v>
      </c>
      <c r="J65" s="28"/>
      <c r="K65" s="36">
        <f t="shared" si="1"/>
        <v>9.4011399999999998</v>
      </c>
    </row>
    <row r="66" spans="2:11" x14ac:dyDescent="0.25">
      <c r="B66" s="31"/>
      <c r="C66" s="92"/>
      <c r="D66" s="28"/>
      <c r="E66" s="38">
        <v>25201</v>
      </c>
      <c r="F66" s="39" t="s">
        <v>189</v>
      </c>
      <c r="G66" s="28"/>
      <c r="H66" s="41">
        <v>2.1</v>
      </c>
      <c r="I66" s="41">
        <v>2.0988599999999997</v>
      </c>
      <c r="J66" s="41"/>
      <c r="K66" s="43">
        <f t="shared" si="1"/>
        <v>1.1400000000003629E-3</v>
      </c>
    </row>
    <row r="67" spans="2:11" x14ac:dyDescent="0.25">
      <c r="B67" s="31"/>
      <c r="C67" s="37"/>
      <c r="D67" s="31"/>
      <c r="E67" s="38">
        <v>25501</v>
      </c>
      <c r="F67" s="39" t="s">
        <v>43</v>
      </c>
      <c r="G67" s="40"/>
      <c r="H67" s="41">
        <v>9.4</v>
      </c>
      <c r="I67" s="41">
        <v>0</v>
      </c>
      <c r="J67" s="41"/>
      <c r="K67" s="43">
        <f t="shared" si="1"/>
        <v>9.4</v>
      </c>
    </row>
    <row r="68" spans="2:11" x14ac:dyDescent="0.25">
      <c r="B68" s="31"/>
      <c r="C68" s="32">
        <v>2600</v>
      </c>
      <c r="D68" s="33" t="s">
        <v>145</v>
      </c>
      <c r="E68" s="32"/>
      <c r="F68" s="34"/>
      <c r="G68" s="28"/>
      <c r="H68" s="35">
        <v>1660.8129699999997</v>
      </c>
      <c r="I68" s="35">
        <v>1071.46441</v>
      </c>
      <c r="J68" s="28"/>
      <c r="K68" s="36">
        <f t="shared" si="1"/>
        <v>589.34855999999968</v>
      </c>
    </row>
    <row r="69" spans="2:11" ht="45" x14ac:dyDescent="0.25">
      <c r="B69" s="31"/>
      <c r="C69" s="37"/>
      <c r="D69" s="31"/>
      <c r="E69" s="38">
        <v>26102</v>
      </c>
      <c r="F69" s="39" t="s">
        <v>44</v>
      </c>
      <c r="G69" s="40"/>
      <c r="H69" s="41">
        <v>1009.0639699999999</v>
      </c>
      <c r="I69" s="41">
        <v>642.56027999999992</v>
      </c>
      <c r="J69" s="41"/>
      <c r="K69" s="43">
        <f t="shared" si="1"/>
        <v>366.50369000000001</v>
      </c>
    </row>
    <row r="70" spans="2:11" ht="30" x14ac:dyDescent="0.25">
      <c r="B70" s="31"/>
      <c r="C70" s="37"/>
      <c r="D70" s="31"/>
      <c r="E70" s="38">
        <v>26103</v>
      </c>
      <c r="F70" s="39" t="s">
        <v>45</v>
      </c>
      <c r="G70" s="40"/>
      <c r="H70" s="41">
        <v>643.73500000000001</v>
      </c>
      <c r="I70" s="41">
        <v>423.74250000000001</v>
      </c>
      <c r="J70" s="41"/>
      <c r="K70" s="43">
        <f t="shared" si="1"/>
        <v>219.99250000000001</v>
      </c>
    </row>
    <row r="71" spans="2:11" ht="30" x14ac:dyDescent="0.25">
      <c r="B71" s="31"/>
      <c r="C71" s="37"/>
      <c r="D71" s="31"/>
      <c r="E71" s="38">
        <v>26105</v>
      </c>
      <c r="F71" s="39" t="s">
        <v>46</v>
      </c>
      <c r="G71" s="40"/>
      <c r="H71" s="41">
        <v>8.0139999999999993</v>
      </c>
      <c r="I71" s="41">
        <v>5.1616299999999997</v>
      </c>
      <c r="J71" s="41"/>
      <c r="K71" s="43">
        <f t="shared" si="1"/>
        <v>2.8523699999999996</v>
      </c>
    </row>
    <row r="72" spans="2:11" x14ac:dyDescent="0.25">
      <c r="B72" s="31"/>
      <c r="C72" s="32">
        <v>2700</v>
      </c>
      <c r="D72" s="33" t="s">
        <v>146</v>
      </c>
      <c r="E72" s="32"/>
      <c r="F72" s="34"/>
      <c r="G72" s="28"/>
      <c r="H72" s="35">
        <v>644.60299999999995</v>
      </c>
      <c r="I72" s="35">
        <v>19.23865</v>
      </c>
      <c r="J72" s="28"/>
      <c r="K72" s="36">
        <f t="shared" si="1"/>
        <v>625.36434999999994</v>
      </c>
    </row>
    <row r="73" spans="2:11" x14ac:dyDescent="0.25">
      <c r="B73" s="31"/>
      <c r="C73" s="37"/>
      <c r="D73" s="31"/>
      <c r="E73" s="38">
        <v>27101</v>
      </c>
      <c r="F73" s="39" t="s">
        <v>47</v>
      </c>
      <c r="G73" s="40"/>
      <c r="H73" s="41">
        <v>34.168999999999997</v>
      </c>
      <c r="I73" s="41">
        <v>19.040369999999999</v>
      </c>
      <c r="J73" s="41"/>
      <c r="K73" s="43">
        <f t="shared" si="1"/>
        <v>15.128629999999998</v>
      </c>
    </row>
    <row r="74" spans="2:11" x14ac:dyDescent="0.25">
      <c r="B74" s="31"/>
      <c r="C74" s="37"/>
      <c r="D74" s="31"/>
      <c r="E74" s="38">
        <v>27201</v>
      </c>
      <c r="F74" s="39" t="s">
        <v>48</v>
      </c>
      <c r="G74" s="40"/>
      <c r="H74" s="41">
        <v>20</v>
      </c>
      <c r="I74" s="41">
        <v>0.19828000000000001</v>
      </c>
      <c r="J74" s="41"/>
      <c r="K74" s="43">
        <f t="shared" ref="K74:K106" si="2">+H74-I74</f>
        <v>19.80172</v>
      </c>
    </row>
    <row r="75" spans="2:11" x14ac:dyDescent="0.25">
      <c r="B75" s="31"/>
      <c r="C75" s="37"/>
      <c r="D75" s="31"/>
      <c r="E75" s="38">
        <v>27301</v>
      </c>
      <c r="F75" s="39" t="s">
        <v>49</v>
      </c>
      <c r="G75" s="40"/>
      <c r="H75" s="41">
        <v>588.851</v>
      </c>
      <c r="I75" s="41">
        <v>0</v>
      </c>
      <c r="J75" s="41"/>
      <c r="K75" s="43">
        <f t="shared" si="2"/>
        <v>588.851</v>
      </c>
    </row>
    <row r="76" spans="2:11" x14ac:dyDescent="0.25">
      <c r="B76" s="31"/>
      <c r="C76" s="37"/>
      <c r="D76" s="31"/>
      <c r="E76" s="38">
        <v>27401</v>
      </c>
      <c r="F76" s="39" t="s">
        <v>192</v>
      </c>
      <c r="G76" s="49"/>
      <c r="H76" s="41">
        <v>1.333</v>
      </c>
      <c r="I76" s="41">
        <v>0</v>
      </c>
      <c r="J76" s="42"/>
      <c r="K76" s="43">
        <f t="shared" ref="K76" si="3">+H76-I76</f>
        <v>1.333</v>
      </c>
    </row>
    <row r="77" spans="2:11" x14ac:dyDescent="0.25">
      <c r="B77" s="31"/>
      <c r="C77" s="37"/>
      <c r="D77" s="31"/>
      <c r="E77" s="38">
        <v>27501</v>
      </c>
      <c r="F77" s="39" t="s">
        <v>202</v>
      </c>
      <c r="G77" s="49"/>
      <c r="H77" s="41">
        <v>0.25</v>
      </c>
      <c r="I77" s="41">
        <v>0</v>
      </c>
      <c r="J77" s="42"/>
      <c r="K77" s="43">
        <f t="shared" si="2"/>
        <v>0.25</v>
      </c>
    </row>
    <row r="78" spans="2:11" x14ac:dyDescent="0.25">
      <c r="B78" s="31"/>
      <c r="C78" s="32">
        <v>2900</v>
      </c>
      <c r="D78" s="33" t="s">
        <v>147</v>
      </c>
      <c r="E78" s="32"/>
      <c r="F78" s="34"/>
      <c r="G78" s="28"/>
      <c r="H78" s="35">
        <v>114.191</v>
      </c>
      <c r="I78" s="35">
        <v>43.080169999999995</v>
      </c>
      <c r="J78" s="28"/>
      <c r="K78" s="36">
        <f t="shared" si="2"/>
        <v>71.110830000000007</v>
      </c>
    </row>
    <row r="79" spans="2:11" x14ac:dyDescent="0.25">
      <c r="B79" s="31"/>
      <c r="C79" s="37"/>
      <c r="D79" s="31"/>
      <c r="E79" s="38">
        <v>29101</v>
      </c>
      <c r="F79" s="39" t="s">
        <v>50</v>
      </c>
      <c r="G79" s="40"/>
      <c r="H79" s="41">
        <v>4.5119999999999996</v>
      </c>
      <c r="I79" s="41">
        <v>1.4430799999999999</v>
      </c>
      <c r="J79" s="41"/>
      <c r="K79" s="43">
        <f t="shared" si="2"/>
        <v>3.0689199999999994</v>
      </c>
    </row>
    <row r="80" spans="2:11" x14ac:dyDescent="0.25">
      <c r="B80" s="31"/>
      <c r="C80" s="37"/>
      <c r="D80" s="31"/>
      <c r="E80" s="38">
        <v>29201</v>
      </c>
      <c r="F80" s="39" t="s">
        <v>51</v>
      </c>
      <c r="G80" s="40"/>
      <c r="H80" s="41">
        <v>36.011000000000003</v>
      </c>
      <c r="I80" s="41">
        <v>19.085660000000001</v>
      </c>
      <c r="J80" s="41"/>
      <c r="K80" s="43">
        <f t="shared" si="2"/>
        <v>16.925340000000002</v>
      </c>
    </row>
    <row r="81" spans="2:11" ht="30" x14ac:dyDescent="0.25">
      <c r="B81" s="31"/>
      <c r="C81" s="37"/>
      <c r="D81" s="31"/>
      <c r="E81" s="38">
        <v>29301</v>
      </c>
      <c r="F81" s="39" t="s">
        <v>52</v>
      </c>
      <c r="G81" s="40"/>
      <c r="H81" s="41">
        <v>1.984</v>
      </c>
      <c r="I81" s="41">
        <v>0</v>
      </c>
      <c r="J81" s="41"/>
      <c r="K81" s="43">
        <f t="shared" si="2"/>
        <v>1.984</v>
      </c>
    </row>
    <row r="82" spans="2:11" x14ac:dyDescent="0.25">
      <c r="B82" s="31"/>
      <c r="C82" s="37"/>
      <c r="D82" s="31"/>
      <c r="E82" s="38">
        <v>29401</v>
      </c>
      <c r="F82" s="39" t="s">
        <v>53</v>
      </c>
      <c r="G82" s="40"/>
      <c r="H82" s="41">
        <v>2.5</v>
      </c>
      <c r="I82" s="41">
        <v>0</v>
      </c>
      <c r="J82" s="41"/>
      <c r="K82" s="43">
        <f t="shared" si="2"/>
        <v>2.5</v>
      </c>
    </row>
    <row r="83" spans="2:11" x14ac:dyDescent="0.25">
      <c r="B83" s="31"/>
      <c r="C83" s="37"/>
      <c r="D83" s="31"/>
      <c r="E83" s="38">
        <v>29601</v>
      </c>
      <c r="F83" s="39" t="s">
        <v>54</v>
      </c>
      <c r="G83" s="40"/>
      <c r="H83" s="41">
        <v>39.183</v>
      </c>
      <c r="I83" s="41">
        <v>4.1402999999999999</v>
      </c>
      <c r="J83" s="41"/>
      <c r="K83" s="43">
        <f t="shared" si="2"/>
        <v>35.042699999999996</v>
      </c>
    </row>
    <row r="84" spans="2:11" x14ac:dyDescent="0.25">
      <c r="B84" s="31"/>
      <c r="C84" s="37"/>
      <c r="D84" s="31"/>
      <c r="E84" s="38">
        <v>29801</v>
      </c>
      <c r="F84" s="39" t="s">
        <v>55</v>
      </c>
      <c r="G84" s="40"/>
      <c r="H84" s="41">
        <v>26.667000000000002</v>
      </c>
      <c r="I84" s="41">
        <v>18.411129999999996</v>
      </c>
      <c r="J84" s="41"/>
      <c r="K84" s="43">
        <f t="shared" si="2"/>
        <v>8.2558700000000051</v>
      </c>
    </row>
    <row r="85" spans="2:11" x14ac:dyDescent="0.25">
      <c r="B85" s="31"/>
      <c r="C85" s="37"/>
      <c r="D85" s="31"/>
      <c r="E85" s="38">
        <v>29901</v>
      </c>
      <c r="F85" s="39" t="s">
        <v>56</v>
      </c>
      <c r="G85" s="40"/>
      <c r="H85" s="41">
        <v>3.3340000000000001</v>
      </c>
      <c r="I85" s="41">
        <v>0</v>
      </c>
      <c r="J85" s="41"/>
      <c r="K85" s="43">
        <f t="shared" si="2"/>
        <v>3.3340000000000001</v>
      </c>
    </row>
    <row r="86" spans="2:11" x14ac:dyDescent="0.25">
      <c r="B86" s="25" t="s">
        <v>57</v>
      </c>
      <c r="C86" s="26"/>
      <c r="D86" s="26"/>
      <c r="E86" s="26"/>
      <c r="F86" s="27"/>
      <c r="G86" s="28"/>
      <c r="H86" s="29">
        <v>572325.19325000001</v>
      </c>
      <c r="I86" s="29">
        <v>251957.91548000003</v>
      </c>
      <c r="J86" s="28"/>
      <c r="K86" s="30">
        <f t="shared" si="2"/>
        <v>320367.27776999999</v>
      </c>
    </row>
    <row r="87" spans="2:11" x14ac:dyDescent="0.25">
      <c r="B87" s="31"/>
      <c r="C87" s="32">
        <v>3100</v>
      </c>
      <c r="D87" s="33" t="s">
        <v>148</v>
      </c>
      <c r="E87" s="32"/>
      <c r="F87" s="34"/>
      <c r="G87" s="28"/>
      <c r="H87" s="35">
        <v>132913.58799999999</v>
      </c>
      <c r="I87" s="35">
        <v>85125.741219999996</v>
      </c>
      <c r="J87" s="28"/>
      <c r="K87" s="36">
        <f t="shared" si="2"/>
        <v>47787.846779999993</v>
      </c>
    </row>
    <row r="88" spans="2:11" x14ac:dyDescent="0.25">
      <c r="B88" s="31"/>
      <c r="C88" s="37"/>
      <c r="D88" s="31"/>
      <c r="E88" s="38">
        <v>31101</v>
      </c>
      <c r="F88" s="39" t="s">
        <v>58</v>
      </c>
      <c r="G88" s="40"/>
      <c r="H88" s="41">
        <v>3375.744999999999</v>
      </c>
      <c r="I88" s="41">
        <v>2433.0232100000003</v>
      </c>
      <c r="J88" s="41"/>
      <c r="K88" s="43">
        <f t="shared" si="2"/>
        <v>942.72178999999869</v>
      </c>
    </row>
    <row r="89" spans="2:11" x14ac:dyDescent="0.25">
      <c r="B89" s="31"/>
      <c r="C89" s="37"/>
      <c r="D89" s="31"/>
      <c r="E89" s="38">
        <v>31201</v>
      </c>
      <c r="F89" s="39" t="s">
        <v>193</v>
      </c>
      <c r="G89" s="40"/>
      <c r="H89" s="41">
        <v>40.003</v>
      </c>
      <c r="I89" s="41">
        <v>14.31606</v>
      </c>
      <c r="J89" s="41"/>
      <c r="K89" s="43">
        <f t="shared" si="2"/>
        <v>25.68694</v>
      </c>
    </row>
    <row r="90" spans="2:11" x14ac:dyDescent="0.25">
      <c r="B90" s="31"/>
      <c r="C90" s="37"/>
      <c r="D90" s="31"/>
      <c r="E90" s="38">
        <v>31301</v>
      </c>
      <c r="F90" s="39" t="s">
        <v>59</v>
      </c>
      <c r="G90" s="40"/>
      <c r="H90" s="41">
        <v>825.41500000000019</v>
      </c>
      <c r="I90" s="41">
        <v>565.22341999999992</v>
      </c>
      <c r="J90" s="41"/>
      <c r="K90" s="43">
        <f t="shared" si="2"/>
        <v>260.19158000000027</v>
      </c>
    </row>
    <row r="91" spans="2:11" x14ac:dyDescent="0.25">
      <c r="B91" s="31"/>
      <c r="C91" s="37"/>
      <c r="D91" s="31"/>
      <c r="E91" s="38">
        <v>31401</v>
      </c>
      <c r="F91" s="39" t="s">
        <v>60</v>
      </c>
      <c r="G91" s="40"/>
      <c r="H91" s="41">
        <v>2095.8310000000001</v>
      </c>
      <c r="I91" s="41">
        <v>1150.2821299999998</v>
      </c>
      <c r="J91" s="41"/>
      <c r="K91" s="43">
        <f t="shared" si="2"/>
        <v>945.54887000000031</v>
      </c>
    </row>
    <row r="92" spans="2:11" x14ac:dyDescent="0.25">
      <c r="B92" s="31"/>
      <c r="C92" s="37"/>
      <c r="D92" s="31"/>
      <c r="E92" s="38">
        <v>31501</v>
      </c>
      <c r="F92" s="39" t="s">
        <v>61</v>
      </c>
      <c r="G92" s="40"/>
      <c r="H92" s="41">
        <v>830.82</v>
      </c>
      <c r="I92" s="41">
        <v>46.54936</v>
      </c>
      <c r="J92" s="41"/>
      <c r="K92" s="43">
        <f t="shared" si="2"/>
        <v>784.27064000000007</v>
      </c>
    </row>
    <row r="93" spans="2:11" x14ac:dyDescent="0.25">
      <c r="B93" s="31"/>
      <c r="C93" s="37"/>
      <c r="D93" s="31"/>
      <c r="E93" s="38">
        <v>31601</v>
      </c>
      <c r="F93" s="39" t="s">
        <v>62</v>
      </c>
      <c r="G93" s="40"/>
      <c r="H93" s="41">
        <v>14</v>
      </c>
      <c r="I93" s="41">
        <v>3.41465</v>
      </c>
      <c r="J93" s="41"/>
      <c r="K93" s="43">
        <f t="shared" si="2"/>
        <v>10.58535</v>
      </c>
    </row>
    <row r="94" spans="2:11" x14ac:dyDescent="0.25">
      <c r="B94" s="31"/>
      <c r="C94" s="37"/>
      <c r="D94" s="31"/>
      <c r="E94" s="38">
        <v>31602</v>
      </c>
      <c r="F94" s="39" t="s">
        <v>63</v>
      </c>
      <c r="G94" s="40"/>
      <c r="H94" s="41">
        <v>5872.8490000000002</v>
      </c>
      <c r="I94" s="41">
        <v>1610.7828</v>
      </c>
      <c r="J94" s="41"/>
      <c r="K94" s="43">
        <f t="shared" si="2"/>
        <v>4262.0662000000002</v>
      </c>
    </row>
    <row r="95" spans="2:11" x14ac:dyDescent="0.25">
      <c r="B95" s="31"/>
      <c r="C95" s="37"/>
      <c r="D95" s="31"/>
      <c r="E95" s="38">
        <v>31701</v>
      </c>
      <c r="F95" s="39" t="s">
        <v>64</v>
      </c>
      <c r="G95" s="40"/>
      <c r="H95" s="41">
        <v>3163.03</v>
      </c>
      <c r="I95" s="41">
        <v>314.85297000000003</v>
      </c>
      <c r="J95" s="41"/>
      <c r="K95" s="43">
        <f t="shared" si="2"/>
        <v>2848.1770300000003</v>
      </c>
    </row>
    <row r="96" spans="2:11" x14ac:dyDescent="0.25">
      <c r="B96" s="31"/>
      <c r="C96" s="37"/>
      <c r="D96" s="31"/>
      <c r="E96" s="38">
        <v>31801</v>
      </c>
      <c r="F96" s="39" t="s">
        <v>65</v>
      </c>
      <c r="G96" s="40"/>
      <c r="H96" s="41">
        <v>1178.8240000000001</v>
      </c>
      <c r="I96" s="41">
        <v>519.73218000000008</v>
      </c>
      <c r="J96" s="41"/>
      <c r="K96" s="43">
        <f t="shared" si="2"/>
        <v>659.09181999999998</v>
      </c>
    </row>
    <row r="97" spans="2:11" x14ac:dyDescent="0.25">
      <c r="B97" s="31"/>
      <c r="C97" s="37"/>
      <c r="D97" s="31"/>
      <c r="E97" s="38">
        <v>31802</v>
      </c>
      <c r="F97" s="39" t="s">
        <v>66</v>
      </c>
      <c r="G97" s="40"/>
      <c r="H97" s="41">
        <v>1.6339999999999999</v>
      </c>
      <c r="I97" s="41">
        <v>0</v>
      </c>
      <c r="J97" s="41"/>
      <c r="K97" s="43">
        <f t="shared" si="2"/>
        <v>1.6339999999999999</v>
      </c>
    </row>
    <row r="98" spans="2:11" x14ac:dyDescent="0.25">
      <c r="B98" s="31"/>
      <c r="C98" s="37"/>
      <c r="D98" s="31"/>
      <c r="E98" s="38">
        <v>31901</v>
      </c>
      <c r="F98" s="39" t="s">
        <v>67</v>
      </c>
      <c r="G98" s="40"/>
      <c r="H98" s="41">
        <v>0</v>
      </c>
      <c r="I98" s="41">
        <v>0</v>
      </c>
      <c r="J98" s="41"/>
      <c r="K98" s="43">
        <f t="shared" si="2"/>
        <v>0</v>
      </c>
    </row>
    <row r="99" spans="2:11" x14ac:dyDescent="0.25">
      <c r="B99" s="31"/>
      <c r="C99" s="37"/>
      <c r="D99" s="31"/>
      <c r="E99" s="38">
        <v>31902</v>
      </c>
      <c r="F99" s="39" t="s">
        <v>68</v>
      </c>
      <c r="G99" s="40"/>
      <c r="H99" s="41">
        <v>785.16899999999998</v>
      </c>
      <c r="I99" s="41">
        <v>481.62974000000003</v>
      </c>
      <c r="J99" s="41"/>
      <c r="K99" s="43">
        <f t="shared" si="2"/>
        <v>303.53925999999996</v>
      </c>
    </row>
    <row r="100" spans="2:11" x14ac:dyDescent="0.25">
      <c r="B100" s="31"/>
      <c r="C100" s="37"/>
      <c r="D100" s="31"/>
      <c r="E100" s="38">
        <v>31904</v>
      </c>
      <c r="F100" s="39" t="s">
        <v>69</v>
      </c>
      <c r="G100" s="40"/>
      <c r="H100" s="41">
        <v>114730.268</v>
      </c>
      <c r="I100" s="41">
        <v>77985.934699999998</v>
      </c>
      <c r="J100" s="41"/>
      <c r="K100" s="43">
        <f t="shared" si="2"/>
        <v>36744.333299999998</v>
      </c>
    </row>
    <row r="101" spans="2:11" x14ac:dyDescent="0.25">
      <c r="B101" s="31"/>
      <c r="C101" s="32">
        <v>3200</v>
      </c>
      <c r="D101" s="33" t="s">
        <v>149</v>
      </c>
      <c r="E101" s="32"/>
      <c r="F101" s="34"/>
      <c r="G101" s="28"/>
      <c r="H101" s="35">
        <v>39426.062000000005</v>
      </c>
      <c r="I101" s="35">
        <v>15846.146899999998</v>
      </c>
      <c r="J101" s="28"/>
      <c r="K101" s="36">
        <f t="shared" si="2"/>
        <v>23579.915100000006</v>
      </c>
    </row>
    <row r="102" spans="2:11" x14ac:dyDescent="0.25">
      <c r="B102" s="31"/>
      <c r="C102" s="37"/>
      <c r="D102" s="31"/>
      <c r="E102" s="38">
        <v>32201</v>
      </c>
      <c r="F102" s="39" t="s">
        <v>70</v>
      </c>
      <c r="G102" s="40"/>
      <c r="H102" s="41">
        <v>5606.5549999999994</v>
      </c>
      <c r="I102" s="41">
        <v>5154.5014899999987</v>
      </c>
      <c r="J102" s="41"/>
      <c r="K102" s="43">
        <f t="shared" si="2"/>
        <v>452.05351000000064</v>
      </c>
    </row>
    <row r="103" spans="2:11" x14ac:dyDescent="0.25">
      <c r="B103" s="31"/>
      <c r="C103" s="37"/>
      <c r="D103" s="31"/>
      <c r="E103" s="38">
        <v>32301</v>
      </c>
      <c r="F103" s="39" t="s">
        <v>71</v>
      </c>
      <c r="G103" s="40"/>
      <c r="H103" s="41">
        <v>117.09</v>
      </c>
      <c r="I103" s="41">
        <v>0</v>
      </c>
      <c r="J103" s="41"/>
      <c r="K103" s="43">
        <f t="shared" si="2"/>
        <v>117.09</v>
      </c>
    </row>
    <row r="104" spans="2:11" x14ac:dyDescent="0.25">
      <c r="B104" s="31"/>
      <c r="C104" s="37"/>
      <c r="D104" s="31"/>
      <c r="E104" s="38">
        <v>32302</v>
      </c>
      <c r="F104" s="39" t="s">
        <v>72</v>
      </c>
      <c r="G104" s="40"/>
      <c r="H104" s="41">
        <v>26.068000000000001</v>
      </c>
      <c r="I104" s="41">
        <v>0</v>
      </c>
      <c r="J104" s="41"/>
      <c r="K104" s="43">
        <f t="shared" si="2"/>
        <v>26.068000000000001</v>
      </c>
    </row>
    <row r="105" spans="2:11" ht="30" x14ac:dyDescent="0.25">
      <c r="B105" s="31"/>
      <c r="C105" s="37"/>
      <c r="D105" s="31"/>
      <c r="E105" s="38">
        <v>32502</v>
      </c>
      <c r="F105" s="39" t="s">
        <v>73</v>
      </c>
      <c r="G105" s="40"/>
      <c r="H105" s="41">
        <v>5552.67</v>
      </c>
      <c r="I105" s="41">
        <v>2968</v>
      </c>
      <c r="J105" s="41"/>
      <c r="K105" s="43">
        <f t="shared" si="2"/>
        <v>2584.67</v>
      </c>
    </row>
    <row r="106" spans="2:11" x14ac:dyDescent="0.25">
      <c r="B106" s="31"/>
      <c r="C106" s="37"/>
      <c r="D106" s="31"/>
      <c r="E106" s="38">
        <v>32601</v>
      </c>
      <c r="F106" s="39" t="s">
        <v>74</v>
      </c>
      <c r="G106" s="40"/>
      <c r="H106" s="41">
        <v>1207.8309999999999</v>
      </c>
      <c r="I106" s="41">
        <v>668.19285000000002</v>
      </c>
      <c r="J106" s="41"/>
      <c r="K106" s="43">
        <f t="shared" si="2"/>
        <v>539.63814999999988</v>
      </c>
    </row>
    <row r="107" spans="2:11" x14ac:dyDescent="0.25">
      <c r="B107" s="31"/>
      <c r="C107" s="37"/>
      <c r="D107" s="31"/>
      <c r="E107" s="38">
        <v>32701</v>
      </c>
      <c r="F107" s="39" t="s">
        <v>75</v>
      </c>
      <c r="G107" s="40"/>
      <c r="H107" s="41">
        <v>26915.848000000002</v>
      </c>
      <c r="I107" s="41">
        <v>7055.4525599999997</v>
      </c>
      <c r="J107" s="41"/>
      <c r="K107" s="43">
        <f t="shared" ref="K107:K138" si="4">+H107-I107</f>
        <v>19860.39544</v>
      </c>
    </row>
    <row r="108" spans="2:11" x14ac:dyDescent="0.25">
      <c r="B108" s="31"/>
      <c r="C108" s="37"/>
      <c r="D108" s="31"/>
      <c r="E108" s="38">
        <v>32903</v>
      </c>
      <c r="F108" s="39" t="s">
        <v>76</v>
      </c>
      <c r="G108" s="40"/>
      <c r="H108" s="41">
        <v>0</v>
      </c>
      <c r="I108" s="41">
        <v>0</v>
      </c>
      <c r="J108" s="41"/>
      <c r="K108" s="43">
        <f t="shared" si="4"/>
        <v>0</v>
      </c>
    </row>
    <row r="109" spans="2:11" x14ac:dyDescent="0.25">
      <c r="B109" s="31"/>
      <c r="C109" s="32">
        <v>3300</v>
      </c>
      <c r="D109" s="33" t="s">
        <v>150</v>
      </c>
      <c r="E109" s="32"/>
      <c r="F109" s="34"/>
      <c r="G109" s="28"/>
      <c r="H109" s="35">
        <v>266159.15597000002</v>
      </c>
      <c r="I109" s="35">
        <v>72247.247789999994</v>
      </c>
      <c r="J109" s="28"/>
      <c r="K109" s="36">
        <f t="shared" si="4"/>
        <v>193911.90818000003</v>
      </c>
    </row>
    <row r="110" spans="2:11" x14ac:dyDescent="0.25">
      <c r="B110" s="31"/>
      <c r="C110" s="37"/>
      <c r="D110" s="31"/>
      <c r="E110" s="38">
        <v>33104</v>
      </c>
      <c r="F110" s="39" t="s">
        <v>77</v>
      </c>
      <c r="G110" s="40"/>
      <c r="H110" s="41">
        <v>83155.940870000006</v>
      </c>
      <c r="I110" s="41">
        <v>11491.045499999998</v>
      </c>
      <c r="J110" s="41"/>
      <c r="K110" s="43">
        <f t="shared" si="4"/>
        <v>71664.895370000013</v>
      </c>
    </row>
    <row r="111" spans="2:11" x14ac:dyDescent="0.25">
      <c r="B111" s="31"/>
      <c r="C111" s="37"/>
      <c r="D111" s="31"/>
      <c r="E111" s="38">
        <v>33301</v>
      </c>
      <c r="F111" s="39" t="s">
        <v>78</v>
      </c>
      <c r="G111" s="40"/>
      <c r="H111" s="41">
        <v>74876.42</v>
      </c>
      <c r="I111" s="41">
        <v>23951.0121</v>
      </c>
      <c r="J111" s="41"/>
      <c r="K111" s="43">
        <f t="shared" si="4"/>
        <v>50925.407899999998</v>
      </c>
    </row>
    <row r="112" spans="2:11" x14ac:dyDescent="0.25">
      <c r="B112" s="31"/>
      <c r="C112" s="37"/>
      <c r="D112" s="31"/>
      <c r="E112" s="38">
        <v>33302</v>
      </c>
      <c r="F112" s="39" t="s">
        <v>195</v>
      </c>
      <c r="G112" s="40"/>
      <c r="H112" s="41">
        <v>627</v>
      </c>
      <c r="I112" s="41">
        <v>229.39583000000002</v>
      </c>
      <c r="J112" s="41"/>
      <c r="K112" s="43">
        <f t="shared" si="4"/>
        <v>397.60416999999995</v>
      </c>
    </row>
    <row r="113" spans="2:11" x14ac:dyDescent="0.25">
      <c r="B113" s="31"/>
      <c r="C113" s="37"/>
      <c r="D113" s="31"/>
      <c r="E113" s="38">
        <v>33303</v>
      </c>
      <c r="F113" s="39" t="s">
        <v>79</v>
      </c>
      <c r="G113" s="40"/>
      <c r="H113" s="41">
        <v>30</v>
      </c>
      <c r="I113" s="41">
        <v>0</v>
      </c>
      <c r="J113" s="41"/>
      <c r="K113" s="43">
        <f t="shared" si="4"/>
        <v>30</v>
      </c>
    </row>
    <row r="114" spans="2:11" ht="30" x14ac:dyDescent="0.25">
      <c r="B114" s="31"/>
      <c r="C114" s="37"/>
      <c r="D114" s="31"/>
      <c r="E114" s="38">
        <v>33304</v>
      </c>
      <c r="F114" s="39" t="s">
        <v>80</v>
      </c>
      <c r="G114" s="40"/>
      <c r="H114" s="41">
        <v>21995.26</v>
      </c>
      <c r="I114" s="41">
        <v>6049.7554099999998</v>
      </c>
      <c r="J114" s="41"/>
      <c r="K114" s="43">
        <f t="shared" si="4"/>
        <v>15945.504589999999</v>
      </c>
    </row>
    <row r="115" spans="2:11" x14ac:dyDescent="0.25">
      <c r="B115" s="31"/>
      <c r="C115" s="37"/>
      <c r="D115" s="31"/>
      <c r="E115" s="38">
        <v>33401</v>
      </c>
      <c r="F115" s="39" t="s">
        <v>81</v>
      </c>
      <c r="G115" s="40"/>
      <c r="H115" s="41">
        <v>2717.7339999999999</v>
      </c>
      <c r="I115" s="41">
        <v>687.57362999999964</v>
      </c>
      <c r="J115" s="41"/>
      <c r="K115" s="43">
        <f t="shared" si="4"/>
        <v>2030.1603700000003</v>
      </c>
    </row>
    <row r="116" spans="2:11" x14ac:dyDescent="0.25">
      <c r="B116" s="31"/>
      <c r="C116" s="37"/>
      <c r="D116" s="31"/>
      <c r="E116" s="38">
        <v>33501</v>
      </c>
      <c r="F116" s="39" t="s">
        <v>82</v>
      </c>
      <c r="G116" s="40"/>
      <c r="H116" s="41">
        <v>9062.1970999999994</v>
      </c>
      <c r="I116" s="41">
        <v>5199.5559999999996</v>
      </c>
      <c r="J116" s="41"/>
      <c r="K116" s="43">
        <f t="shared" si="4"/>
        <v>3862.6410999999998</v>
      </c>
    </row>
    <row r="117" spans="2:11" x14ac:dyDescent="0.25">
      <c r="B117" s="31"/>
      <c r="C117" s="37"/>
      <c r="D117" s="31"/>
      <c r="E117" s="38">
        <v>33601</v>
      </c>
      <c r="F117" s="39" t="s">
        <v>83</v>
      </c>
      <c r="G117" s="40"/>
      <c r="H117" s="41">
        <v>217.08600000000001</v>
      </c>
      <c r="I117" s="41">
        <v>0</v>
      </c>
      <c r="J117" s="41"/>
      <c r="K117" s="43">
        <f t="shared" si="4"/>
        <v>217.08600000000001</v>
      </c>
    </row>
    <row r="118" spans="2:11" x14ac:dyDescent="0.25">
      <c r="B118" s="31"/>
      <c r="C118" s="37"/>
      <c r="D118" s="31"/>
      <c r="E118" s="38">
        <v>33602</v>
      </c>
      <c r="F118" s="39" t="s">
        <v>84</v>
      </c>
      <c r="G118" s="40"/>
      <c r="H118" s="41">
        <v>315.69799999999998</v>
      </c>
      <c r="I118" s="41">
        <v>101.57392000000003</v>
      </c>
      <c r="J118" s="41"/>
      <c r="K118" s="43">
        <f t="shared" si="4"/>
        <v>214.12407999999994</v>
      </c>
    </row>
    <row r="119" spans="2:11" ht="45" x14ac:dyDescent="0.25">
      <c r="B119" s="31"/>
      <c r="C119" s="37"/>
      <c r="D119" s="31"/>
      <c r="E119" s="38">
        <v>33603</v>
      </c>
      <c r="F119" s="39" t="s">
        <v>196</v>
      </c>
      <c r="G119" s="40"/>
      <c r="H119" s="41">
        <v>4</v>
      </c>
      <c r="I119" s="41">
        <v>0</v>
      </c>
      <c r="J119" s="41"/>
      <c r="K119" s="43">
        <f t="shared" si="4"/>
        <v>4</v>
      </c>
    </row>
    <row r="120" spans="2:11" ht="30" x14ac:dyDescent="0.25">
      <c r="B120" s="31"/>
      <c r="C120" s="37"/>
      <c r="D120" s="31"/>
      <c r="E120" s="38">
        <v>33604</v>
      </c>
      <c r="F120" s="39" t="s">
        <v>85</v>
      </c>
      <c r="G120" s="40"/>
      <c r="H120" s="41">
        <v>124.075</v>
      </c>
      <c r="I120" s="41">
        <v>0</v>
      </c>
      <c r="J120" s="41"/>
      <c r="K120" s="43">
        <f t="shared" si="4"/>
        <v>124.075</v>
      </c>
    </row>
    <row r="121" spans="2:11" ht="30" x14ac:dyDescent="0.25">
      <c r="B121" s="31"/>
      <c r="C121" s="37"/>
      <c r="D121" s="31"/>
      <c r="E121" s="38">
        <v>33605</v>
      </c>
      <c r="F121" s="39" t="s">
        <v>86</v>
      </c>
      <c r="G121" s="40"/>
      <c r="H121" s="41">
        <v>299.60500000000002</v>
      </c>
      <c r="I121" s="41">
        <v>90.249300000000005</v>
      </c>
      <c r="J121" s="41"/>
      <c r="K121" s="43">
        <f t="shared" si="4"/>
        <v>209.35570000000001</v>
      </c>
    </row>
    <row r="122" spans="2:11" x14ac:dyDescent="0.25">
      <c r="B122" s="31"/>
      <c r="C122" s="37"/>
      <c r="D122" s="31"/>
      <c r="E122" s="38">
        <v>33606</v>
      </c>
      <c r="F122" s="39" t="s">
        <v>199</v>
      </c>
      <c r="G122" s="40"/>
      <c r="H122" s="41">
        <v>2</v>
      </c>
      <c r="I122" s="41">
        <v>0</v>
      </c>
      <c r="J122" s="41"/>
      <c r="K122" s="43">
        <f t="shared" si="4"/>
        <v>2</v>
      </c>
    </row>
    <row r="123" spans="2:11" x14ac:dyDescent="0.25">
      <c r="B123" s="31"/>
      <c r="C123" s="37"/>
      <c r="D123" s="31"/>
      <c r="E123" s="38">
        <v>33801</v>
      </c>
      <c r="F123" s="39" t="s">
        <v>87</v>
      </c>
      <c r="G123" s="40"/>
      <c r="H123" s="41">
        <v>8113.1149999999998</v>
      </c>
      <c r="I123" s="41">
        <v>7187.3501099999994</v>
      </c>
      <c r="J123" s="41"/>
      <c r="K123" s="43">
        <f t="shared" si="4"/>
        <v>925.76489000000038</v>
      </c>
    </row>
    <row r="124" spans="2:11" x14ac:dyDescent="0.25">
      <c r="B124" s="31"/>
      <c r="C124" s="37"/>
      <c r="D124" s="31"/>
      <c r="E124" s="38">
        <v>33901</v>
      </c>
      <c r="F124" s="39" t="s">
        <v>88</v>
      </c>
      <c r="G124" s="40"/>
      <c r="H124" s="41">
        <v>43846.917000000001</v>
      </c>
      <c r="I124" s="41">
        <v>16400.754699999998</v>
      </c>
      <c r="J124" s="41"/>
      <c r="K124" s="43">
        <f t="shared" si="4"/>
        <v>27446.162300000004</v>
      </c>
    </row>
    <row r="125" spans="2:11" x14ac:dyDescent="0.25">
      <c r="B125" s="31"/>
      <c r="C125" s="37"/>
      <c r="D125" s="31"/>
      <c r="E125" s="38">
        <v>33903</v>
      </c>
      <c r="F125" s="39" t="s">
        <v>89</v>
      </c>
      <c r="G125" s="40"/>
      <c r="H125" s="41">
        <v>20772.108</v>
      </c>
      <c r="I125" s="41">
        <v>858.98129000000006</v>
      </c>
      <c r="J125" s="41"/>
      <c r="K125" s="43">
        <f t="shared" si="4"/>
        <v>19913.12671</v>
      </c>
    </row>
    <row r="126" spans="2:11" x14ac:dyDescent="0.25">
      <c r="B126" s="31"/>
      <c r="C126" s="32">
        <v>3400</v>
      </c>
      <c r="D126" s="33" t="s">
        <v>151</v>
      </c>
      <c r="E126" s="32"/>
      <c r="F126" s="34"/>
      <c r="G126" s="28"/>
      <c r="H126" s="35">
        <v>4853.5659999999998</v>
      </c>
      <c r="I126" s="35">
        <v>965.30720999999994</v>
      </c>
      <c r="J126" s="28"/>
      <c r="K126" s="36">
        <f t="shared" si="4"/>
        <v>3888.2587899999999</v>
      </c>
    </row>
    <row r="127" spans="2:11" x14ac:dyDescent="0.25">
      <c r="B127" s="31"/>
      <c r="C127" s="37"/>
      <c r="D127" s="31"/>
      <c r="E127" s="38">
        <v>34101</v>
      </c>
      <c r="F127" s="39" t="s">
        <v>90</v>
      </c>
      <c r="G127" s="40"/>
      <c r="H127" s="41">
        <v>346.86599999999999</v>
      </c>
      <c r="I127" s="41">
        <v>58.549729999999997</v>
      </c>
      <c r="J127" s="41"/>
      <c r="K127" s="43">
        <f t="shared" si="4"/>
        <v>288.31626999999997</v>
      </c>
    </row>
    <row r="128" spans="2:11" x14ac:dyDescent="0.25">
      <c r="B128" s="31"/>
      <c r="C128" s="37"/>
      <c r="D128" s="31"/>
      <c r="E128" s="38">
        <v>34401</v>
      </c>
      <c r="F128" s="39" t="s">
        <v>91</v>
      </c>
      <c r="G128" s="40"/>
      <c r="H128" s="41">
        <v>138.58000000000001</v>
      </c>
      <c r="I128" s="41">
        <v>0</v>
      </c>
      <c r="J128" s="41"/>
      <c r="K128" s="43">
        <f t="shared" si="4"/>
        <v>138.58000000000001</v>
      </c>
    </row>
    <row r="129" spans="2:11" x14ac:dyDescent="0.25">
      <c r="B129" s="31"/>
      <c r="C129" s="37"/>
      <c r="D129" s="31"/>
      <c r="E129" s="38">
        <v>34501</v>
      </c>
      <c r="F129" s="39" t="s">
        <v>92</v>
      </c>
      <c r="G129" s="40"/>
      <c r="H129" s="41">
        <v>4250</v>
      </c>
      <c r="I129" s="41">
        <v>906.75747999999999</v>
      </c>
      <c r="J129" s="41"/>
      <c r="K129" s="43">
        <f t="shared" si="4"/>
        <v>3343.2425199999998</v>
      </c>
    </row>
    <row r="130" spans="2:11" x14ac:dyDescent="0.25">
      <c r="B130" s="31"/>
      <c r="C130" s="37"/>
      <c r="D130" s="31"/>
      <c r="E130" s="38">
        <v>34601</v>
      </c>
      <c r="F130" s="39" t="s">
        <v>93</v>
      </c>
      <c r="G130" s="40"/>
      <c r="H130" s="41">
        <v>1.5</v>
      </c>
      <c r="I130" s="41">
        <v>0</v>
      </c>
      <c r="J130" s="41"/>
      <c r="K130" s="43">
        <f t="shared" si="4"/>
        <v>1.5</v>
      </c>
    </row>
    <row r="131" spans="2:11" x14ac:dyDescent="0.25">
      <c r="B131" s="31"/>
      <c r="C131" s="37"/>
      <c r="D131" s="31"/>
      <c r="E131" s="38">
        <v>34701</v>
      </c>
      <c r="F131" s="39" t="s">
        <v>94</v>
      </c>
      <c r="G131" s="40"/>
      <c r="H131" s="41">
        <v>116.62</v>
      </c>
      <c r="I131" s="41">
        <v>0</v>
      </c>
      <c r="J131" s="41"/>
      <c r="K131" s="43">
        <f t="shared" si="4"/>
        <v>116.62</v>
      </c>
    </row>
    <row r="132" spans="2:11" x14ac:dyDescent="0.25">
      <c r="B132" s="31"/>
      <c r="C132" s="32">
        <v>3500</v>
      </c>
      <c r="D132" s="33" t="s">
        <v>152</v>
      </c>
      <c r="E132" s="32"/>
      <c r="F132" s="34"/>
      <c r="G132" s="28"/>
      <c r="H132" s="35">
        <v>15651.766</v>
      </c>
      <c r="I132" s="35">
        <v>9007.5717000000004</v>
      </c>
      <c r="J132" s="28"/>
      <c r="K132" s="36">
        <f t="shared" si="4"/>
        <v>6644.1942999999992</v>
      </c>
    </row>
    <row r="133" spans="2:11" ht="30" x14ac:dyDescent="0.25">
      <c r="B133" s="31"/>
      <c r="C133" s="37"/>
      <c r="D133" s="31"/>
      <c r="E133" s="38">
        <v>35101</v>
      </c>
      <c r="F133" s="39" t="s">
        <v>95</v>
      </c>
      <c r="G133" s="40"/>
      <c r="H133" s="41">
        <v>5860.9340000000002</v>
      </c>
      <c r="I133" s="41">
        <v>2024.8954000000001</v>
      </c>
      <c r="J133" s="41"/>
      <c r="K133" s="43">
        <f t="shared" si="4"/>
        <v>3836.0385999999999</v>
      </c>
    </row>
    <row r="134" spans="2:11" x14ac:dyDescent="0.25">
      <c r="B134" s="31"/>
      <c r="C134" s="37"/>
      <c r="D134" s="31"/>
      <c r="E134" s="38">
        <v>35201</v>
      </c>
      <c r="F134" s="39" t="s">
        <v>96</v>
      </c>
      <c r="G134" s="40"/>
      <c r="H134" s="41">
        <v>297.024</v>
      </c>
      <c r="I134" s="41">
        <v>76.086269999999999</v>
      </c>
      <c r="J134" s="41"/>
      <c r="K134" s="43">
        <f t="shared" si="4"/>
        <v>220.93772999999999</v>
      </c>
    </row>
    <row r="135" spans="2:11" x14ac:dyDescent="0.25">
      <c r="B135" s="31"/>
      <c r="C135" s="37"/>
      <c r="D135" s="31"/>
      <c r="E135" s="38">
        <v>35301</v>
      </c>
      <c r="F135" s="39" t="s">
        <v>97</v>
      </c>
      <c r="G135" s="40"/>
      <c r="H135" s="41">
        <v>0.375</v>
      </c>
      <c r="I135" s="41">
        <v>0</v>
      </c>
      <c r="J135" s="41"/>
      <c r="K135" s="43">
        <f t="shared" si="4"/>
        <v>0.375</v>
      </c>
    </row>
    <row r="136" spans="2:11" ht="30" x14ac:dyDescent="0.25">
      <c r="B136" s="31"/>
      <c r="C136" s="37"/>
      <c r="D136" s="31"/>
      <c r="E136" s="38">
        <v>35501</v>
      </c>
      <c r="F136" s="39" t="s">
        <v>98</v>
      </c>
      <c r="G136" s="40"/>
      <c r="H136" s="41">
        <v>615.06500000000005</v>
      </c>
      <c r="I136" s="41">
        <v>238.87039999999999</v>
      </c>
      <c r="J136" s="41"/>
      <c r="K136" s="43">
        <f t="shared" si="4"/>
        <v>376.19460000000004</v>
      </c>
    </row>
    <row r="137" spans="2:11" x14ac:dyDescent="0.25">
      <c r="B137" s="31"/>
      <c r="C137" s="37"/>
      <c r="D137" s="31"/>
      <c r="E137" s="38">
        <v>35701</v>
      </c>
      <c r="F137" s="39" t="s">
        <v>99</v>
      </c>
      <c r="G137" s="40"/>
      <c r="H137" s="41">
        <v>2385.0889999999999</v>
      </c>
      <c r="I137" s="41">
        <v>943.46828000000005</v>
      </c>
      <c r="J137" s="41"/>
      <c r="K137" s="43">
        <f t="shared" si="4"/>
        <v>1441.6207199999999</v>
      </c>
    </row>
    <row r="138" spans="2:11" x14ac:dyDescent="0.25">
      <c r="B138" s="31"/>
      <c r="C138" s="37"/>
      <c r="D138" s="31"/>
      <c r="E138" s="38">
        <v>35801</v>
      </c>
      <c r="F138" s="39" t="s">
        <v>100</v>
      </c>
      <c r="G138" s="40"/>
      <c r="H138" s="41">
        <v>6409.3159999999998</v>
      </c>
      <c r="I138" s="41">
        <v>5708.1172800000004</v>
      </c>
      <c r="J138" s="41"/>
      <c r="K138" s="43">
        <f t="shared" si="4"/>
        <v>701.19871999999941</v>
      </c>
    </row>
    <row r="139" spans="2:11" x14ac:dyDescent="0.25">
      <c r="B139" s="31"/>
      <c r="C139" s="37"/>
      <c r="D139" s="31"/>
      <c r="E139" s="38">
        <v>35901</v>
      </c>
      <c r="F139" s="39" t="s">
        <v>101</v>
      </c>
      <c r="G139" s="40"/>
      <c r="H139" s="41">
        <v>83.962999999999994</v>
      </c>
      <c r="I139" s="41">
        <v>16.134070000000001</v>
      </c>
      <c r="J139" s="41"/>
      <c r="K139" s="43">
        <f t="shared" ref="K139:K171" si="5">+H139-I139</f>
        <v>67.828929999999986</v>
      </c>
    </row>
    <row r="140" spans="2:11" x14ac:dyDescent="0.25">
      <c r="B140" s="31"/>
      <c r="C140" s="32">
        <v>3600</v>
      </c>
      <c r="D140" s="33" t="s">
        <v>153</v>
      </c>
      <c r="E140" s="32"/>
      <c r="F140" s="34"/>
      <c r="G140" s="28"/>
      <c r="H140" s="35">
        <v>4928.9670000000006</v>
      </c>
      <c r="I140" s="35">
        <v>2202.192</v>
      </c>
      <c r="J140" s="28"/>
      <c r="K140" s="36">
        <f t="shared" si="5"/>
        <v>2726.7750000000005</v>
      </c>
    </row>
    <row r="141" spans="2:11" x14ac:dyDescent="0.25">
      <c r="B141" s="31"/>
      <c r="C141" s="37"/>
      <c r="D141" s="31"/>
      <c r="E141" s="38">
        <v>36101</v>
      </c>
      <c r="F141" s="39" t="s">
        <v>102</v>
      </c>
      <c r="G141" s="40"/>
      <c r="H141" s="41">
        <v>3028.9670000000001</v>
      </c>
      <c r="I141" s="41">
        <v>2078.7919999999999</v>
      </c>
      <c r="J141" s="41"/>
      <c r="K141" s="43">
        <f t="shared" si="5"/>
        <v>950.17500000000018</v>
      </c>
    </row>
    <row r="142" spans="2:11" ht="30" x14ac:dyDescent="0.25">
      <c r="B142" s="31"/>
      <c r="C142" s="37"/>
      <c r="D142" s="31"/>
      <c r="E142" s="38">
        <v>36201</v>
      </c>
      <c r="F142" s="39" t="s">
        <v>194</v>
      </c>
      <c r="G142" s="40"/>
      <c r="H142" s="41">
        <v>400</v>
      </c>
      <c r="I142" s="41">
        <v>0</v>
      </c>
      <c r="J142" s="41"/>
      <c r="K142" s="43">
        <f t="shared" si="5"/>
        <v>400</v>
      </c>
    </row>
    <row r="143" spans="2:11" x14ac:dyDescent="0.25">
      <c r="B143" s="31"/>
      <c r="C143" s="37"/>
      <c r="D143" s="31"/>
      <c r="E143" s="38">
        <v>36901</v>
      </c>
      <c r="F143" s="39" t="s">
        <v>103</v>
      </c>
      <c r="G143" s="40"/>
      <c r="H143" s="41">
        <v>1500</v>
      </c>
      <c r="I143" s="41">
        <v>123.4</v>
      </c>
      <c r="J143" s="41"/>
      <c r="K143" s="43">
        <f t="shared" si="5"/>
        <v>1376.6</v>
      </c>
    </row>
    <row r="144" spans="2:11" x14ac:dyDescent="0.25">
      <c r="B144" s="31"/>
      <c r="C144" s="32">
        <v>3700</v>
      </c>
      <c r="D144" s="33" t="s">
        <v>154</v>
      </c>
      <c r="E144" s="32"/>
      <c r="F144" s="34"/>
      <c r="G144" s="28"/>
      <c r="H144" s="35">
        <v>13711.781000000001</v>
      </c>
      <c r="I144" s="35">
        <v>3248.783989999999</v>
      </c>
      <c r="J144" s="28"/>
      <c r="K144" s="36">
        <f t="shared" si="5"/>
        <v>10462.997010000003</v>
      </c>
    </row>
    <row r="145" spans="2:11" x14ac:dyDescent="0.25">
      <c r="B145" s="31"/>
      <c r="C145" s="37"/>
      <c r="D145" s="31"/>
      <c r="E145" s="38">
        <v>37101</v>
      </c>
      <c r="F145" s="39" t="s">
        <v>104</v>
      </c>
      <c r="G145" s="40"/>
      <c r="H145" s="41">
        <v>784.178</v>
      </c>
      <c r="I145" s="41">
        <v>22.618279999999999</v>
      </c>
      <c r="J145" s="41"/>
      <c r="K145" s="43">
        <f t="shared" si="5"/>
        <v>761.55971999999997</v>
      </c>
    </row>
    <row r="146" spans="2:11" ht="30" x14ac:dyDescent="0.25">
      <c r="B146" s="31"/>
      <c r="C146" s="37"/>
      <c r="D146" s="31"/>
      <c r="E146" s="38">
        <v>37104</v>
      </c>
      <c r="F146" s="39" t="s">
        <v>105</v>
      </c>
      <c r="G146" s="40"/>
      <c r="H146" s="41">
        <v>4440.8900000000003</v>
      </c>
      <c r="I146" s="41">
        <v>28.566310000000001</v>
      </c>
      <c r="J146" s="41"/>
      <c r="K146" s="43">
        <f t="shared" si="5"/>
        <v>4412.3236900000002</v>
      </c>
    </row>
    <row r="147" spans="2:11" ht="30" x14ac:dyDescent="0.25">
      <c r="B147" s="31"/>
      <c r="C147" s="37"/>
      <c r="D147" s="31"/>
      <c r="E147" s="38">
        <v>37106</v>
      </c>
      <c r="F147" s="39" t="s">
        <v>106</v>
      </c>
      <c r="G147" s="40"/>
      <c r="H147" s="41">
        <v>1315.441</v>
      </c>
      <c r="I147" s="41">
        <v>0</v>
      </c>
      <c r="J147" s="41"/>
      <c r="K147" s="43">
        <f t="shared" si="5"/>
        <v>1315.441</v>
      </c>
    </row>
    <row r="148" spans="2:11" x14ac:dyDescent="0.25">
      <c r="B148" s="31"/>
      <c r="C148" s="37"/>
      <c r="D148" s="31"/>
      <c r="E148" s="38">
        <v>37201</v>
      </c>
      <c r="F148" s="39" t="s">
        <v>107</v>
      </c>
      <c r="G148" s="40"/>
      <c r="H148" s="41">
        <v>3190.8009600000005</v>
      </c>
      <c r="I148" s="41">
        <v>2308.5807599999998</v>
      </c>
      <c r="J148" s="41"/>
      <c r="K148" s="43">
        <f t="shared" si="5"/>
        <v>882.22020000000066</v>
      </c>
    </row>
    <row r="149" spans="2:11" ht="30" x14ac:dyDescent="0.25">
      <c r="B149" s="31"/>
      <c r="C149" s="37"/>
      <c r="D149" s="31"/>
      <c r="E149" s="38">
        <v>37204</v>
      </c>
      <c r="F149" s="39" t="s">
        <v>108</v>
      </c>
      <c r="G149" s="40"/>
      <c r="H149" s="41">
        <v>42.792999999999999</v>
      </c>
      <c r="I149" s="41">
        <v>0</v>
      </c>
      <c r="J149" s="41"/>
      <c r="K149" s="43">
        <f t="shared" si="5"/>
        <v>42.792999999999999</v>
      </c>
    </row>
    <row r="150" spans="2:11" x14ac:dyDescent="0.25">
      <c r="B150" s="31"/>
      <c r="C150" s="37"/>
      <c r="D150" s="31"/>
      <c r="E150" s="38">
        <v>37207</v>
      </c>
      <c r="F150" s="39" t="s">
        <v>109</v>
      </c>
      <c r="G150" s="40"/>
      <c r="H150" s="41">
        <v>117.7</v>
      </c>
      <c r="I150" s="41">
        <v>81.09135999999998</v>
      </c>
      <c r="J150" s="41"/>
      <c r="K150" s="43">
        <f t="shared" si="5"/>
        <v>36.608640000000022</v>
      </c>
    </row>
    <row r="151" spans="2:11" x14ac:dyDescent="0.25">
      <c r="B151" s="31"/>
      <c r="C151" s="37"/>
      <c r="D151" s="31"/>
      <c r="E151" s="38">
        <v>37501</v>
      </c>
      <c r="F151" s="39" t="s">
        <v>110</v>
      </c>
      <c r="G151" s="40"/>
      <c r="H151" s="41">
        <v>3055.0520400000009</v>
      </c>
      <c r="I151" s="41">
        <v>748.58508999999958</v>
      </c>
      <c r="J151" s="41"/>
      <c r="K151" s="43">
        <f t="shared" si="5"/>
        <v>2306.4669500000014</v>
      </c>
    </row>
    <row r="152" spans="2:11" ht="30" x14ac:dyDescent="0.25">
      <c r="B152" s="31"/>
      <c r="C152" s="37"/>
      <c r="D152" s="31"/>
      <c r="E152" s="38">
        <v>37504</v>
      </c>
      <c r="F152" s="39" t="s">
        <v>111</v>
      </c>
      <c r="G152" s="40"/>
      <c r="H152" s="41">
        <v>215.20981</v>
      </c>
      <c r="I152" s="41">
        <v>0</v>
      </c>
      <c r="J152" s="41"/>
      <c r="K152" s="43">
        <f t="shared" si="5"/>
        <v>215.20981</v>
      </c>
    </row>
    <row r="153" spans="2:11" ht="30" x14ac:dyDescent="0.25">
      <c r="B153" s="31"/>
      <c r="C153" s="37"/>
      <c r="D153" s="31"/>
      <c r="E153" s="38">
        <v>37602</v>
      </c>
      <c r="F153" s="39" t="s">
        <v>112</v>
      </c>
      <c r="G153" s="40"/>
      <c r="H153" s="41">
        <v>435.07299999999998</v>
      </c>
      <c r="I153" s="41">
        <v>0</v>
      </c>
      <c r="J153" s="41"/>
      <c r="K153" s="43">
        <f t="shared" si="5"/>
        <v>435.07299999999998</v>
      </c>
    </row>
    <row r="154" spans="2:11" x14ac:dyDescent="0.25">
      <c r="B154" s="31"/>
      <c r="C154" s="37"/>
      <c r="D154" s="31"/>
      <c r="E154" s="38">
        <v>37701</v>
      </c>
      <c r="F154" s="39" t="s">
        <v>200</v>
      </c>
      <c r="G154" s="40"/>
      <c r="H154" s="41">
        <v>59.34319</v>
      </c>
      <c r="I154" s="41">
        <v>59.342190000000002</v>
      </c>
      <c r="J154" s="41"/>
      <c r="K154" s="43">
        <f t="shared" ref="K154" si="6">+H154-I154</f>
        <v>9.9999999999766942E-4</v>
      </c>
    </row>
    <row r="155" spans="2:11" ht="30" x14ac:dyDescent="0.25">
      <c r="B155" s="31"/>
      <c r="C155" s="37"/>
      <c r="D155" s="31"/>
      <c r="E155" s="38">
        <v>37801</v>
      </c>
      <c r="F155" s="39" t="s">
        <v>113</v>
      </c>
      <c r="G155" s="40"/>
      <c r="H155" s="41">
        <v>55.3</v>
      </c>
      <c r="I155" s="41">
        <v>0</v>
      </c>
      <c r="J155" s="41"/>
      <c r="K155" s="43">
        <f t="shared" si="5"/>
        <v>55.3</v>
      </c>
    </row>
    <row r="156" spans="2:11" x14ac:dyDescent="0.25">
      <c r="B156" s="31"/>
      <c r="C156" s="32">
        <v>3800</v>
      </c>
      <c r="D156" s="33" t="s">
        <v>155</v>
      </c>
      <c r="E156" s="32"/>
      <c r="F156" s="34"/>
      <c r="G156" s="28"/>
      <c r="H156" s="35">
        <v>5686.4659999999994</v>
      </c>
      <c r="I156" s="35">
        <v>179.06656999999998</v>
      </c>
      <c r="J156" s="28"/>
      <c r="K156" s="36">
        <f t="shared" si="5"/>
        <v>5507.3994299999995</v>
      </c>
    </row>
    <row r="157" spans="2:11" x14ac:dyDescent="0.25">
      <c r="B157" s="31"/>
      <c r="C157" s="37"/>
      <c r="D157" s="31"/>
      <c r="E157" s="38">
        <v>38201</v>
      </c>
      <c r="F157" s="39" t="s">
        <v>114</v>
      </c>
      <c r="G157" s="40"/>
      <c r="H157" s="41">
        <v>3</v>
      </c>
      <c r="I157" s="41">
        <v>0</v>
      </c>
      <c r="J157" s="41"/>
      <c r="K157" s="43">
        <f t="shared" si="5"/>
        <v>3</v>
      </c>
    </row>
    <row r="158" spans="2:11" x14ac:dyDescent="0.25">
      <c r="B158" s="31"/>
      <c r="C158" s="37"/>
      <c r="D158" s="31"/>
      <c r="E158" s="38">
        <v>38301</v>
      </c>
      <c r="F158" s="39" t="s">
        <v>115</v>
      </c>
      <c r="G158" s="40"/>
      <c r="H158" s="41">
        <v>5209.7659999999996</v>
      </c>
      <c r="I158" s="41">
        <v>170.49271999999999</v>
      </c>
      <c r="J158" s="41"/>
      <c r="K158" s="43">
        <f t="shared" si="5"/>
        <v>5039.2732799999994</v>
      </c>
    </row>
    <row r="159" spans="2:11" x14ac:dyDescent="0.25">
      <c r="B159" s="31"/>
      <c r="C159" s="37"/>
      <c r="D159" s="31"/>
      <c r="E159" s="38">
        <v>38401</v>
      </c>
      <c r="F159" s="39" t="s">
        <v>116</v>
      </c>
      <c r="G159" s="40"/>
      <c r="H159" s="41">
        <v>375</v>
      </c>
      <c r="I159" s="41">
        <v>0</v>
      </c>
      <c r="J159" s="41"/>
      <c r="K159" s="43">
        <f t="shared" si="5"/>
        <v>375</v>
      </c>
    </row>
    <row r="160" spans="2:11" x14ac:dyDescent="0.25">
      <c r="B160" s="31"/>
      <c r="C160" s="37"/>
      <c r="D160" s="31"/>
      <c r="E160" s="38">
        <v>38501</v>
      </c>
      <c r="F160" s="39" t="s">
        <v>117</v>
      </c>
      <c r="G160" s="40"/>
      <c r="H160" s="41">
        <v>98.7</v>
      </c>
      <c r="I160" s="41">
        <v>8.5738500000000002</v>
      </c>
      <c r="J160" s="41"/>
      <c r="K160" s="43">
        <f t="shared" si="5"/>
        <v>90.126149999999996</v>
      </c>
    </row>
    <row r="161" spans="2:11" x14ac:dyDescent="0.25">
      <c r="B161" s="31"/>
      <c r="C161" s="32">
        <v>3900</v>
      </c>
      <c r="D161" s="33" t="s">
        <v>156</v>
      </c>
      <c r="E161" s="32"/>
      <c r="F161" s="34"/>
      <c r="G161" s="28"/>
      <c r="H161" s="35">
        <v>88993.841279999993</v>
      </c>
      <c r="I161" s="35">
        <v>63135.858100000034</v>
      </c>
      <c r="J161" s="28"/>
      <c r="K161" s="36">
        <f t="shared" si="5"/>
        <v>25857.983179999959</v>
      </c>
    </row>
    <row r="162" spans="2:11" x14ac:dyDescent="0.25">
      <c r="B162" s="31"/>
      <c r="C162" s="37"/>
      <c r="D162" s="31"/>
      <c r="E162" s="38">
        <v>39202</v>
      </c>
      <c r="F162" s="39" t="s">
        <v>118</v>
      </c>
      <c r="G162" s="40"/>
      <c r="H162" s="41">
        <v>79330.825360000003</v>
      </c>
      <c r="I162" s="41">
        <v>54894.236900000025</v>
      </c>
      <c r="J162" s="41"/>
      <c r="K162" s="43">
        <f t="shared" si="5"/>
        <v>24436.588459999977</v>
      </c>
    </row>
    <row r="163" spans="2:11" x14ac:dyDescent="0.25">
      <c r="B163" s="31"/>
      <c r="C163" s="37"/>
      <c r="D163" s="31"/>
      <c r="E163" s="38">
        <v>39301</v>
      </c>
      <c r="F163" s="39" t="s">
        <v>119</v>
      </c>
      <c r="G163" s="40"/>
      <c r="H163" s="41">
        <v>60.5</v>
      </c>
      <c r="I163" s="41">
        <v>3.5640000000000001</v>
      </c>
      <c r="J163" s="41"/>
      <c r="K163" s="43">
        <f t="shared" si="5"/>
        <v>56.936</v>
      </c>
    </row>
    <row r="164" spans="2:11" x14ac:dyDescent="0.25">
      <c r="B164" s="31"/>
      <c r="C164" s="37"/>
      <c r="D164" s="31"/>
      <c r="E164" s="38">
        <v>39801</v>
      </c>
      <c r="F164" s="39" t="s">
        <v>121</v>
      </c>
      <c r="G164" s="40"/>
      <c r="H164" s="41">
        <v>9102.5159199999944</v>
      </c>
      <c r="I164" s="41">
        <v>7773.0572000000102</v>
      </c>
      <c r="J164" s="41"/>
      <c r="K164" s="43">
        <f t="shared" si="5"/>
        <v>1329.4587199999842</v>
      </c>
    </row>
    <row r="165" spans="2:11" x14ac:dyDescent="0.25">
      <c r="B165" s="31"/>
      <c r="C165" s="37"/>
      <c r="D165" s="31"/>
      <c r="E165" s="38">
        <v>39904</v>
      </c>
      <c r="F165" s="39" t="s">
        <v>122</v>
      </c>
      <c r="G165" s="40"/>
      <c r="H165" s="41">
        <v>500</v>
      </c>
      <c r="I165" s="41">
        <v>465</v>
      </c>
      <c r="J165" s="41"/>
      <c r="K165" s="43">
        <f t="shared" si="5"/>
        <v>35</v>
      </c>
    </row>
    <row r="166" spans="2:11" x14ac:dyDescent="0.25">
      <c r="B166" s="25" t="s">
        <v>123</v>
      </c>
      <c r="C166" s="26"/>
      <c r="D166" s="26"/>
      <c r="E166" s="26"/>
      <c r="F166" s="27"/>
      <c r="G166" s="28"/>
      <c r="H166" s="29">
        <v>382394.01167000027</v>
      </c>
      <c r="I166" s="29">
        <v>312049.36979999993</v>
      </c>
      <c r="J166" s="28"/>
      <c r="K166" s="30">
        <f t="shared" si="5"/>
        <v>70344.641870000341</v>
      </c>
    </row>
    <row r="167" spans="2:11" x14ac:dyDescent="0.25">
      <c r="B167" s="25" t="s">
        <v>57</v>
      </c>
      <c r="C167" s="26"/>
      <c r="D167" s="26"/>
      <c r="E167" s="26"/>
      <c r="F167" s="27"/>
      <c r="G167" s="28"/>
      <c r="H167" s="29">
        <v>6450.0007999999998</v>
      </c>
      <c r="I167" s="29">
        <v>1536.26845</v>
      </c>
      <c r="J167" s="28"/>
      <c r="K167" s="30">
        <f t="shared" si="5"/>
        <v>4913.7323500000002</v>
      </c>
    </row>
    <row r="168" spans="2:11" x14ac:dyDescent="0.25">
      <c r="B168" s="31"/>
      <c r="C168" s="32">
        <v>3900</v>
      </c>
      <c r="D168" s="33" t="s">
        <v>156</v>
      </c>
      <c r="E168" s="32"/>
      <c r="F168" s="34"/>
      <c r="G168" s="28"/>
      <c r="H168" s="35">
        <v>6450.0007999999998</v>
      </c>
      <c r="I168" s="35">
        <v>1536.26845</v>
      </c>
      <c r="J168" s="28"/>
      <c r="K168" s="36">
        <f t="shared" si="5"/>
        <v>4913.7323500000002</v>
      </c>
    </row>
    <row r="169" spans="2:11" x14ac:dyDescent="0.25">
      <c r="B169" s="31"/>
      <c r="C169" s="37"/>
      <c r="D169" s="31"/>
      <c r="E169" s="38">
        <v>39401</v>
      </c>
      <c r="F169" s="39" t="s">
        <v>120</v>
      </c>
      <c r="G169" s="40"/>
      <c r="H169" s="41">
        <v>6000</v>
      </c>
      <c r="I169" s="41">
        <v>1088.2145700000001</v>
      </c>
      <c r="J169" s="41"/>
      <c r="K169" s="43">
        <f t="shared" si="5"/>
        <v>4911.7854299999999</v>
      </c>
    </row>
    <row r="170" spans="2:11" x14ac:dyDescent="0.25">
      <c r="B170" s="31"/>
      <c r="C170" s="37"/>
      <c r="D170" s="31"/>
      <c r="E170" s="38">
        <v>39501</v>
      </c>
      <c r="F170" s="39" t="s">
        <v>124</v>
      </c>
      <c r="G170" s="40"/>
      <c r="H170" s="41">
        <v>450.00079999999997</v>
      </c>
      <c r="I170" s="41">
        <v>448.05387999999999</v>
      </c>
      <c r="J170" s="41"/>
      <c r="K170" s="43">
        <f t="shared" si="5"/>
        <v>1.9469199999999773</v>
      </c>
    </row>
    <row r="171" spans="2:11" x14ac:dyDescent="0.25">
      <c r="B171" s="25" t="s">
        <v>125</v>
      </c>
      <c r="C171" s="26"/>
      <c r="D171" s="26"/>
      <c r="E171" s="26"/>
      <c r="F171" s="27"/>
      <c r="G171" s="28"/>
      <c r="H171" s="29">
        <v>375944.01087000029</v>
      </c>
      <c r="I171" s="29">
        <v>310513.10134999995</v>
      </c>
      <c r="J171" s="28"/>
      <c r="K171" s="30">
        <f t="shared" si="5"/>
        <v>65430.909520000336</v>
      </c>
    </row>
    <row r="172" spans="2:11" x14ac:dyDescent="0.25">
      <c r="B172" s="31"/>
      <c r="C172" s="32">
        <v>4400</v>
      </c>
      <c r="D172" s="33" t="s">
        <v>157</v>
      </c>
      <c r="E172" s="32"/>
      <c r="F172" s="34"/>
      <c r="G172" s="28"/>
      <c r="H172" s="35">
        <v>225</v>
      </c>
      <c r="I172" s="35">
        <v>189.51903999999999</v>
      </c>
      <c r="J172" s="28"/>
      <c r="K172" s="36">
        <f t="shared" ref="K172:K187" si="7">+H172-I172</f>
        <v>35.48096000000001</v>
      </c>
    </row>
    <row r="173" spans="2:11" x14ac:dyDescent="0.25">
      <c r="B173" s="31"/>
      <c r="C173" s="37"/>
      <c r="D173" s="31"/>
      <c r="E173" s="38">
        <v>44103</v>
      </c>
      <c r="F173" s="39" t="s">
        <v>126</v>
      </c>
      <c r="G173" s="40"/>
      <c r="H173" s="41">
        <v>0</v>
      </c>
      <c r="I173" s="41">
        <v>0</v>
      </c>
      <c r="J173" s="41"/>
      <c r="K173" s="43">
        <f t="shared" si="7"/>
        <v>0</v>
      </c>
    </row>
    <row r="174" spans="2:11" x14ac:dyDescent="0.25">
      <c r="B174" s="31"/>
      <c r="C174" s="37"/>
      <c r="D174" s="31"/>
      <c r="E174" s="38">
        <v>44106</v>
      </c>
      <c r="F174" s="39" t="s">
        <v>127</v>
      </c>
      <c r="G174" s="40"/>
      <c r="H174" s="41">
        <v>225</v>
      </c>
      <c r="I174" s="41">
        <v>189.51903999999999</v>
      </c>
      <c r="J174" s="41"/>
      <c r="K174" s="43">
        <f t="shared" si="7"/>
        <v>35.48096000000001</v>
      </c>
    </row>
    <row r="175" spans="2:11" x14ac:dyDescent="0.25">
      <c r="B175" s="31"/>
      <c r="C175" s="32">
        <v>4600</v>
      </c>
      <c r="D175" s="33" t="s">
        <v>158</v>
      </c>
      <c r="E175" s="32"/>
      <c r="F175" s="34"/>
      <c r="G175" s="28"/>
      <c r="H175" s="35">
        <v>375309.01087000029</v>
      </c>
      <c r="I175" s="35">
        <v>310065.62856999994</v>
      </c>
      <c r="J175" s="28"/>
      <c r="K175" s="36">
        <f t="shared" si="7"/>
        <v>65243.382300000347</v>
      </c>
    </row>
    <row r="176" spans="2:11" x14ac:dyDescent="0.25">
      <c r="B176" s="31"/>
      <c r="C176" s="37"/>
      <c r="D176" s="31"/>
      <c r="E176" s="38">
        <v>46101</v>
      </c>
      <c r="F176" s="39" t="s">
        <v>128</v>
      </c>
      <c r="G176" s="40"/>
      <c r="H176" s="41">
        <v>375309.01087000029</v>
      </c>
      <c r="I176" s="41">
        <v>310065.62856999994</v>
      </c>
      <c r="J176" s="41"/>
      <c r="K176" s="43">
        <f t="shared" si="7"/>
        <v>65243.382300000347</v>
      </c>
    </row>
    <row r="177" spans="2:11" x14ac:dyDescent="0.25">
      <c r="B177" s="31"/>
      <c r="C177" s="32">
        <v>4800</v>
      </c>
      <c r="D177" s="33" t="s">
        <v>159</v>
      </c>
      <c r="E177" s="32"/>
      <c r="F177" s="34"/>
      <c r="G177" s="28"/>
      <c r="H177" s="35">
        <v>150</v>
      </c>
      <c r="I177" s="35">
        <v>0</v>
      </c>
      <c r="J177" s="28"/>
      <c r="K177" s="36">
        <f t="shared" si="7"/>
        <v>150</v>
      </c>
    </row>
    <row r="178" spans="2:11" x14ac:dyDescent="0.25">
      <c r="B178" s="31"/>
      <c r="C178" s="37"/>
      <c r="D178" s="31"/>
      <c r="E178" s="38">
        <v>48101</v>
      </c>
      <c r="F178" s="39" t="s">
        <v>129</v>
      </c>
      <c r="G178" s="40"/>
      <c r="H178" s="41">
        <v>150</v>
      </c>
      <c r="I178" s="41">
        <v>0</v>
      </c>
      <c r="J178" s="41"/>
      <c r="K178" s="43">
        <f t="shared" si="7"/>
        <v>150</v>
      </c>
    </row>
    <row r="179" spans="2:11" x14ac:dyDescent="0.25">
      <c r="B179" s="31"/>
      <c r="C179" s="32">
        <v>4900</v>
      </c>
      <c r="D179" s="33" t="s">
        <v>160</v>
      </c>
      <c r="E179" s="32"/>
      <c r="F179" s="34"/>
      <c r="G179" s="28"/>
      <c r="H179" s="35">
        <v>260</v>
      </c>
      <c r="I179" s="35">
        <v>257.95373999999998</v>
      </c>
      <c r="J179" s="28"/>
      <c r="K179" s="36">
        <f t="shared" si="7"/>
        <v>2.046260000000018</v>
      </c>
    </row>
    <row r="180" spans="2:11" x14ac:dyDescent="0.25">
      <c r="B180" s="31"/>
      <c r="C180" s="37"/>
      <c r="D180" s="31"/>
      <c r="E180" s="38">
        <v>49201</v>
      </c>
      <c r="F180" s="39" t="s">
        <v>130</v>
      </c>
      <c r="G180" s="40"/>
      <c r="H180" s="41">
        <v>260</v>
      </c>
      <c r="I180" s="41">
        <v>257.95373999999998</v>
      </c>
      <c r="J180" s="41"/>
      <c r="K180" s="43">
        <f t="shared" si="7"/>
        <v>2.046260000000018</v>
      </c>
    </row>
    <row r="181" spans="2:11" x14ac:dyDescent="0.25">
      <c r="B181" s="20" t="s">
        <v>131</v>
      </c>
      <c r="C181" s="21"/>
      <c r="D181" s="20"/>
      <c r="E181" s="21"/>
      <c r="F181" s="22"/>
      <c r="G181" s="16"/>
      <c r="H181" s="23">
        <v>5176.7240000000002</v>
      </c>
      <c r="I181" s="23">
        <v>0</v>
      </c>
      <c r="J181" s="16"/>
      <c r="K181" s="24">
        <f t="shared" si="7"/>
        <v>5176.7240000000002</v>
      </c>
    </row>
    <row r="182" spans="2:11" x14ac:dyDescent="0.25">
      <c r="B182" s="25" t="s">
        <v>132</v>
      </c>
      <c r="C182" s="26"/>
      <c r="D182" s="26"/>
      <c r="E182" s="26"/>
      <c r="F182" s="27"/>
      <c r="G182" s="28"/>
      <c r="H182" s="29">
        <v>5176.7240000000002</v>
      </c>
      <c r="I182" s="29">
        <v>0</v>
      </c>
      <c r="J182" s="28"/>
      <c r="K182" s="30">
        <f t="shared" si="7"/>
        <v>5176.7240000000002</v>
      </c>
    </row>
    <row r="183" spans="2:11" x14ac:dyDescent="0.25">
      <c r="B183" s="31"/>
      <c r="C183" s="32">
        <v>5100</v>
      </c>
      <c r="D183" s="33" t="s">
        <v>161</v>
      </c>
      <c r="E183" s="32"/>
      <c r="F183" s="34"/>
      <c r="G183" s="28"/>
      <c r="H183" s="35">
        <v>5176.7240000000002</v>
      </c>
      <c r="I183" s="35">
        <v>0</v>
      </c>
      <c r="J183" s="28"/>
      <c r="K183" s="36">
        <f t="shared" si="7"/>
        <v>5176.7240000000002</v>
      </c>
    </row>
    <row r="184" spans="2:11" x14ac:dyDescent="0.25">
      <c r="B184" s="31"/>
      <c r="C184" s="37"/>
      <c r="D184" s="31"/>
      <c r="E184" s="38">
        <v>51101</v>
      </c>
      <c r="F184" s="39" t="s">
        <v>133</v>
      </c>
      <c r="G184" s="40"/>
      <c r="H184" s="41">
        <v>0</v>
      </c>
      <c r="I184" s="41">
        <v>0</v>
      </c>
      <c r="J184" s="41"/>
      <c r="K184" s="43">
        <f t="shared" si="7"/>
        <v>0</v>
      </c>
    </row>
    <row r="185" spans="2:11" x14ac:dyDescent="0.25">
      <c r="B185" s="31"/>
      <c r="C185" s="37"/>
      <c r="D185" s="31"/>
      <c r="E185" s="38">
        <v>51901</v>
      </c>
      <c r="F185" s="39" t="s">
        <v>190</v>
      </c>
      <c r="G185" s="49"/>
      <c r="H185" s="41">
        <v>5176.7240000000002</v>
      </c>
      <c r="I185" s="41">
        <v>0</v>
      </c>
      <c r="J185" s="42"/>
      <c r="K185" s="43">
        <f t="shared" si="7"/>
        <v>5176.7240000000002</v>
      </c>
    </row>
    <row r="186" spans="2:11" x14ac:dyDescent="0.25">
      <c r="B186" s="31"/>
      <c r="C186" s="32">
        <v>5600</v>
      </c>
      <c r="D186" s="33" t="s">
        <v>162</v>
      </c>
      <c r="E186" s="32"/>
      <c r="F186" s="34"/>
      <c r="G186" s="28"/>
      <c r="H186" s="35">
        <v>0</v>
      </c>
      <c r="I186" s="35">
        <v>0</v>
      </c>
      <c r="J186" s="28"/>
      <c r="K186" s="36">
        <f t="shared" si="7"/>
        <v>0</v>
      </c>
    </row>
    <row r="187" spans="2:11" x14ac:dyDescent="0.25">
      <c r="B187" s="31"/>
      <c r="C187" s="37"/>
      <c r="D187" s="31"/>
      <c r="E187" s="38">
        <v>56601</v>
      </c>
      <c r="F187" s="39" t="s">
        <v>197</v>
      </c>
      <c r="G187" s="40"/>
      <c r="H187" s="41">
        <v>0</v>
      </c>
      <c r="I187" s="41">
        <v>0</v>
      </c>
      <c r="J187" s="41"/>
      <c r="K187" s="43">
        <f t="shared" si="7"/>
        <v>0</v>
      </c>
    </row>
    <row r="188" spans="2:11" s="3" customFormat="1" ht="3" customHeight="1" thickBot="1" x14ac:dyDescent="0.3">
      <c r="B188" s="44"/>
      <c r="C188" s="44"/>
      <c r="D188" s="44"/>
      <c r="E188" s="44"/>
      <c r="F188" s="45"/>
      <c r="G188" s="46"/>
      <c r="H188" s="47"/>
      <c r="I188" s="47"/>
      <c r="J188" s="46"/>
      <c r="K188" s="47"/>
    </row>
  </sheetData>
  <mergeCells count="3">
    <mergeCell ref="B1:K1"/>
    <mergeCell ref="B2:K2"/>
    <mergeCell ref="B3:K3"/>
  </mergeCells>
  <pageMargins left="0.19685039370078741" right="0.19685039370078741" top="0.59055118110236227" bottom="0.39370078740157483" header="0.31496062992125984" footer="0.11811023622047245"/>
  <pageSetup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R190"/>
  <sheetViews>
    <sheetView showGridLines="0" workbookViewId="0"/>
  </sheetViews>
  <sheetFormatPr baseColWidth="10" defaultRowHeight="15" x14ac:dyDescent="0.25"/>
  <cols>
    <col min="1" max="1" width="3.28515625" customWidth="1"/>
    <col min="2" max="2" width="1.140625" customWidth="1"/>
    <col min="3" max="3" width="5" style="2" bestFit="1" customWidth="1"/>
    <col min="4" max="4" width="1.28515625" customWidth="1"/>
    <col min="5" max="5" width="6.28515625" style="2" customWidth="1"/>
    <col min="6" max="6" width="64.42578125" customWidth="1"/>
    <col min="7" max="14" width="9" customWidth="1"/>
    <col min="15" max="15" width="11.42578125" customWidth="1"/>
    <col min="16" max="16" width="9" customWidth="1"/>
    <col min="17" max="17" width="11" customWidth="1"/>
    <col min="18" max="18" width="10.140625" bestFit="1" customWidth="1"/>
    <col min="19" max="19" width="3.28515625" customWidth="1"/>
  </cols>
  <sheetData>
    <row r="1" spans="2:18" s="3" customFormat="1" x14ac:dyDescent="0.25">
      <c r="B1" s="106" t="s">
        <v>163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8"/>
      <c r="R1" s="8"/>
    </row>
    <row r="2" spans="2:18" s="3" customFormat="1" x14ac:dyDescent="0.25">
      <c r="B2" s="107" t="s">
        <v>171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8"/>
      <c r="R2" s="8"/>
    </row>
    <row r="3" spans="2:18" s="3" customFormat="1" x14ac:dyDescent="0.25">
      <c r="B3" s="107" t="s">
        <v>165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8"/>
      <c r="R3" s="8"/>
    </row>
    <row r="7" spans="2:18" s="1" customFormat="1" x14ac:dyDescent="0.25">
      <c r="B7" s="52"/>
      <c r="C7" s="52"/>
      <c r="D7" s="52"/>
      <c r="E7" s="52"/>
      <c r="F7" s="53"/>
      <c r="G7" s="54" t="s">
        <v>172</v>
      </c>
      <c r="H7" s="54" t="s">
        <v>173</v>
      </c>
      <c r="I7" s="54" t="s">
        <v>174</v>
      </c>
      <c r="J7" s="54" t="s">
        <v>175</v>
      </c>
      <c r="K7" s="54" t="s">
        <v>176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4" t="s">
        <v>183</v>
      </c>
    </row>
    <row r="8" spans="2:18" ht="3.75" customHeight="1" x14ac:dyDescent="0.25">
      <c r="B8" s="8"/>
      <c r="C8" s="4"/>
      <c r="D8" s="8"/>
      <c r="E8" s="4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s="1" customFormat="1" x14ac:dyDescent="0.25">
      <c r="B9" s="13" t="s">
        <v>168</v>
      </c>
      <c r="C9" s="14"/>
      <c r="D9" s="13"/>
      <c r="E9" s="55"/>
      <c r="F9" s="56"/>
      <c r="G9" s="57">
        <f t="shared" ref="G9:R9" si="0">+G11+G183</f>
        <v>309169.98138999991</v>
      </c>
      <c r="H9" s="57">
        <f t="shared" si="0"/>
        <v>276590.26885829994</v>
      </c>
      <c r="I9" s="57">
        <f t="shared" si="0"/>
        <v>282264.03995999997</v>
      </c>
      <c r="J9" s="57">
        <f t="shared" si="0"/>
        <v>247971.14878434001</v>
      </c>
      <c r="K9" s="57">
        <f t="shared" si="0"/>
        <v>250148.59481000004</v>
      </c>
      <c r="L9" s="57">
        <f t="shared" si="0"/>
        <v>251807.29798</v>
      </c>
      <c r="M9" s="57">
        <f t="shared" si="0"/>
        <v>264106.01800000004</v>
      </c>
      <c r="N9" s="57">
        <f t="shared" si="0"/>
        <v>262080.07500000001</v>
      </c>
      <c r="O9" s="57">
        <f t="shared" si="0"/>
        <v>257893.451</v>
      </c>
      <c r="P9" s="57">
        <f t="shared" si="0"/>
        <v>257068.52600000001</v>
      </c>
      <c r="Q9" s="57">
        <f t="shared" si="0"/>
        <v>262938.91700000002</v>
      </c>
      <c r="R9" s="57">
        <f t="shared" si="0"/>
        <v>249635.19</v>
      </c>
    </row>
    <row r="10" spans="2:18" ht="3.75" customHeight="1" x14ac:dyDescent="0.25">
      <c r="B10" s="8"/>
      <c r="C10" s="4"/>
      <c r="D10" s="8"/>
      <c r="E10" s="4"/>
      <c r="F10" s="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x14ac:dyDescent="0.25">
      <c r="B11" s="21" t="s">
        <v>169</v>
      </c>
      <c r="C11" s="58"/>
      <c r="D11" s="58"/>
      <c r="E11" s="58"/>
      <c r="F11" s="59"/>
      <c r="G11" s="58">
        <f t="shared" ref="G11:R11" si="1">+G12+G45+G168</f>
        <v>303993.25738999993</v>
      </c>
      <c r="H11" s="58">
        <f t="shared" si="1"/>
        <v>276590.26885829994</v>
      </c>
      <c r="I11" s="58">
        <f t="shared" si="1"/>
        <v>282264.03995999997</v>
      </c>
      <c r="J11" s="58">
        <f t="shared" si="1"/>
        <v>247971.14878434001</v>
      </c>
      <c r="K11" s="58">
        <f t="shared" si="1"/>
        <v>250148.59481000004</v>
      </c>
      <c r="L11" s="58">
        <f t="shared" si="1"/>
        <v>247544.06797999999</v>
      </c>
      <c r="M11" s="58">
        <f t="shared" si="1"/>
        <v>264106.01800000004</v>
      </c>
      <c r="N11" s="58">
        <f t="shared" si="1"/>
        <v>262080.07500000001</v>
      </c>
      <c r="O11" s="58">
        <f t="shared" si="1"/>
        <v>257893.451</v>
      </c>
      <c r="P11" s="58">
        <f t="shared" si="1"/>
        <v>257068.52600000001</v>
      </c>
      <c r="Q11" s="58">
        <f t="shared" si="1"/>
        <v>262938.91700000002</v>
      </c>
      <c r="R11" s="58">
        <f t="shared" si="1"/>
        <v>249635.19</v>
      </c>
    </row>
    <row r="12" spans="2:18" x14ac:dyDescent="0.25">
      <c r="B12" s="60" t="s">
        <v>0</v>
      </c>
      <c r="C12" s="61"/>
      <c r="D12" s="60"/>
      <c r="E12" s="61"/>
      <c r="F12" s="62"/>
      <c r="G12" s="63">
        <v>101465.66350999998</v>
      </c>
      <c r="H12" s="63">
        <v>74917.561168300002</v>
      </c>
      <c r="I12" s="63">
        <v>74917.561100000006</v>
      </c>
      <c r="J12" s="63">
        <v>74917.562414340005</v>
      </c>
      <c r="K12" s="63">
        <v>74917.561719999998</v>
      </c>
      <c r="L12" s="63">
        <v>74917.561979999999</v>
      </c>
      <c r="M12" s="63">
        <v>74917.562000000005</v>
      </c>
      <c r="N12" s="63">
        <v>92271.91</v>
      </c>
      <c r="O12" s="63">
        <v>74917.562000000005</v>
      </c>
      <c r="P12" s="63">
        <v>74917.562000000005</v>
      </c>
      <c r="Q12" s="63">
        <v>74917.562000000005</v>
      </c>
      <c r="R12" s="63">
        <v>75175.205000000002</v>
      </c>
    </row>
    <row r="13" spans="2:18" x14ac:dyDescent="0.25">
      <c r="B13" s="8"/>
      <c r="C13" s="64">
        <v>1100</v>
      </c>
      <c r="D13" s="65" t="s">
        <v>134</v>
      </c>
      <c r="E13" s="64"/>
      <c r="F13" s="66"/>
      <c r="G13" s="67">
        <v>26448.392039999992</v>
      </c>
      <c r="H13" s="67">
        <v>26448.391980000004</v>
      </c>
      <c r="I13" s="67">
        <v>26448.392000000003</v>
      </c>
      <c r="J13" s="67">
        <v>26448.392029999999</v>
      </c>
      <c r="K13" s="67">
        <v>26448.39198</v>
      </c>
      <c r="L13" s="67">
        <v>26448.392</v>
      </c>
      <c r="M13" s="67">
        <v>26448.392</v>
      </c>
      <c r="N13" s="67">
        <v>26448.392</v>
      </c>
      <c r="O13" s="67">
        <v>26448.392</v>
      </c>
      <c r="P13" s="67">
        <v>26448.392</v>
      </c>
      <c r="Q13" s="67">
        <v>26448.392</v>
      </c>
      <c r="R13" s="67">
        <v>26448.392</v>
      </c>
    </row>
    <row r="14" spans="2:18" x14ac:dyDescent="0.25">
      <c r="B14" s="8"/>
      <c r="C14" s="4"/>
      <c r="D14" s="8"/>
      <c r="E14" s="68">
        <v>11301</v>
      </c>
      <c r="F14" s="69" t="s">
        <v>1</v>
      </c>
      <c r="G14" s="70">
        <v>26448.392039999992</v>
      </c>
      <c r="H14" s="70">
        <v>26448.391980000004</v>
      </c>
      <c r="I14" s="70">
        <v>26448.392000000003</v>
      </c>
      <c r="J14" s="70">
        <v>26448.392029999999</v>
      </c>
      <c r="K14" s="70">
        <v>26448.39198</v>
      </c>
      <c r="L14" s="70">
        <v>26448.392</v>
      </c>
      <c r="M14" s="70">
        <v>26448.392</v>
      </c>
      <c r="N14" s="70">
        <v>26448.392</v>
      </c>
      <c r="O14" s="70">
        <v>26448.392</v>
      </c>
      <c r="P14" s="70">
        <v>26448.392</v>
      </c>
      <c r="Q14" s="70">
        <v>26448.392</v>
      </c>
      <c r="R14" s="70">
        <v>26448.392</v>
      </c>
    </row>
    <row r="15" spans="2:18" x14ac:dyDescent="0.25">
      <c r="B15" s="8"/>
      <c r="C15" s="64">
        <v>1200</v>
      </c>
      <c r="D15" s="65" t="s">
        <v>135</v>
      </c>
      <c r="E15" s="64"/>
      <c r="F15" s="66"/>
      <c r="G15" s="67">
        <v>524.38300000000004</v>
      </c>
      <c r="H15" s="67">
        <v>524.38300000000004</v>
      </c>
      <c r="I15" s="67">
        <v>524.38300000000004</v>
      </c>
      <c r="J15" s="67">
        <v>524.38300000000004</v>
      </c>
      <c r="K15" s="67">
        <v>524.38300000000004</v>
      </c>
      <c r="L15" s="67">
        <v>524.38300000000004</v>
      </c>
      <c r="M15" s="67">
        <v>524.38300000000004</v>
      </c>
      <c r="N15" s="67">
        <v>524.38300000000004</v>
      </c>
      <c r="O15" s="67">
        <v>524.38300000000004</v>
      </c>
      <c r="P15" s="67">
        <v>524.38300000000004</v>
      </c>
      <c r="Q15" s="67">
        <v>524.38300000000004</v>
      </c>
      <c r="R15" s="67">
        <v>524.38200000000006</v>
      </c>
    </row>
    <row r="16" spans="2:18" x14ac:dyDescent="0.25">
      <c r="B16" s="8"/>
      <c r="C16" s="4"/>
      <c r="D16" s="8"/>
      <c r="E16" s="68">
        <v>12101</v>
      </c>
      <c r="F16" s="69" t="s">
        <v>2</v>
      </c>
      <c r="G16" s="70">
        <v>169.21899999999999</v>
      </c>
      <c r="H16" s="70">
        <v>169.21899999999999</v>
      </c>
      <c r="I16" s="70">
        <v>169.21899999999999</v>
      </c>
      <c r="J16" s="70">
        <v>169.21899999999999</v>
      </c>
      <c r="K16" s="70">
        <v>169.21899999999999</v>
      </c>
      <c r="L16" s="70">
        <v>169.21899999999999</v>
      </c>
      <c r="M16" s="70">
        <v>169.21899999999999</v>
      </c>
      <c r="N16" s="70">
        <v>169.21899999999999</v>
      </c>
      <c r="O16" s="70">
        <v>169.21899999999999</v>
      </c>
      <c r="P16" s="70">
        <v>169.21899999999999</v>
      </c>
      <c r="Q16" s="70">
        <v>169.21899999999999</v>
      </c>
      <c r="R16" s="70">
        <v>169.21600000000001</v>
      </c>
    </row>
    <row r="17" spans="2:18" x14ac:dyDescent="0.25">
      <c r="B17" s="8"/>
      <c r="C17" s="4"/>
      <c r="D17" s="8"/>
      <c r="E17" s="68">
        <v>12201</v>
      </c>
      <c r="F17" s="69" t="s">
        <v>3</v>
      </c>
      <c r="G17" s="70">
        <v>355.16399999999999</v>
      </c>
      <c r="H17" s="70">
        <v>355.16399999999999</v>
      </c>
      <c r="I17" s="70">
        <v>355.16399999999999</v>
      </c>
      <c r="J17" s="70">
        <v>355.16399999999999</v>
      </c>
      <c r="K17" s="70">
        <v>355.16399999999999</v>
      </c>
      <c r="L17" s="70">
        <v>355.16399999999999</v>
      </c>
      <c r="M17" s="70">
        <v>355.16399999999999</v>
      </c>
      <c r="N17" s="70">
        <v>355.16399999999999</v>
      </c>
      <c r="O17" s="70">
        <v>355.16399999999999</v>
      </c>
      <c r="P17" s="70">
        <v>355.16399999999999</v>
      </c>
      <c r="Q17" s="70">
        <v>355.16399999999999</v>
      </c>
      <c r="R17" s="70">
        <v>355.166</v>
      </c>
    </row>
    <row r="18" spans="2:18" x14ac:dyDescent="0.25">
      <c r="B18" s="8"/>
      <c r="C18" s="64">
        <v>1300</v>
      </c>
      <c r="D18" s="65" t="s">
        <v>136</v>
      </c>
      <c r="E18" s="64"/>
      <c r="F18" s="66"/>
      <c r="G18" s="67">
        <v>17398.176269999996</v>
      </c>
      <c r="H18" s="67">
        <v>17215.74957</v>
      </c>
      <c r="I18" s="67">
        <v>17430.318139999999</v>
      </c>
      <c r="J18" s="67">
        <v>17203.727919999998</v>
      </c>
      <c r="K18" s="67">
        <v>17503.811939999996</v>
      </c>
      <c r="L18" s="67">
        <v>16988.953000000001</v>
      </c>
      <c r="M18" s="67">
        <v>16988.953000000001</v>
      </c>
      <c r="N18" s="67">
        <v>16988.953000000001</v>
      </c>
      <c r="O18" s="67">
        <v>16988.953000000001</v>
      </c>
      <c r="P18" s="67">
        <v>16988.953000000001</v>
      </c>
      <c r="Q18" s="67">
        <v>16988.953000000001</v>
      </c>
      <c r="R18" s="67">
        <v>16988.953000000001</v>
      </c>
    </row>
    <row r="19" spans="2:18" x14ac:dyDescent="0.25">
      <c r="B19" s="8"/>
      <c r="C19" s="4"/>
      <c r="D19" s="8"/>
      <c r="E19" s="68">
        <v>13101</v>
      </c>
      <c r="F19" s="69" t="s">
        <v>4</v>
      </c>
      <c r="G19" s="70">
        <v>3350.8240299999984</v>
      </c>
      <c r="H19" s="70">
        <v>3350.8240299999984</v>
      </c>
      <c r="I19" s="70">
        <v>3350.82404</v>
      </c>
      <c r="J19" s="70">
        <v>3350.8240099999998</v>
      </c>
      <c r="K19" s="70">
        <v>3350.8240099999998</v>
      </c>
      <c r="L19" s="70">
        <v>3350.8240000000001</v>
      </c>
      <c r="M19" s="70">
        <v>3350.8240000000001</v>
      </c>
      <c r="N19" s="70">
        <v>3350.8240000000001</v>
      </c>
      <c r="O19" s="70">
        <v>3350.8240000000001</v>
      </c>
      <c r="P19" s="70">
        <v>3350.8240000000001</v>
      </c>
      <c r="Q19" s="70">
        <v>3350.8240000000001</v>
      </c>
      <c r="R19" s="70">
        <v>3350.8240000000001</v>
      </c>
    </row>
    <row r="20" spans="2:18" x14ac:dyDescent="0.25">
      <c r="B20" s="8"/>
      <c r="C20" s="4"/>
      <c r="D20" s="8"/>
      <c r="E20" s="68">
        <v>13201</v>
      </c>
      <c r="F20" s="69" t="s">
        <v>5</v>
      </c>
      <c r="G20" s="70">
        <v>979.87000000000046</v>
      </c>
      <c r="H20" s="70">
        <v>979.87000000000012</v>
      </c>
      <c r="I20" s="70">
        <v>979.87</v>
      </c>
      <c r="J20" s="70">
        <v>979.87000000000012</v>
      </c>
      <c r="K20" s="70">
        <v>979.87000000000012</v>
      </c>
      <c r="L20" s="70">
        <v>979.87</v>
      </c>
      <c r="M20" s="70">
        <v>979.87</v>
      </c>
      <c r="N20" s="70">
        <v>979.87</v>
      </c>
      <c r="O20" s="70">
        <v>979.87</v>
      </c>
      <c r="P20" s="70">
        <v>979.87</v>
      </c>
      <c r="Q20" s="70">
        <v>979.87</v>
      </c>
      <c r="R20" s="70">
        <v>979.87</v>
      </c>
    </row>
    <row r="21" spans="2:18" x14ac:dyDescent="0.25">
      <c r="B21" s="8"/>
      <c r="C21" s="4"/>
      <c r="D21" s="8"/>
      <c r="E21" s="68">
        <v>13202</v>
      </c>
      <c r="F21" s="69" t="s">
        <v>6</v>
      </c>
      <c r="G21" s="70">
        <v>12658.258959999997</v>
      </c>
      <c r="H21" s="70">
        <v>12658.259029999999</v>
      </c>
      <c r="I21" s="70">
        <v>12658.258979999999</v>
      </c>
      <c r="J21" s="70">
        <v>12658.259009999998</v>
      </c>
      <c r="K21" s="70">
        <v>12658.259009999998</v>
      </c>
      <c r="L21" s="70">
        <v>12658.259</v>
      </c>
      <c r="M21" s="70">
        <v>12658.259</v>
      </c>
      <c r="N21" s="70">
        <v>12658.259</v>
      </c>
      <c r="O21" s="70">
        <v>12658.259</v>
      </c>
      <c r="P21" s="70">
        <v>12658.259</v>
      </c>
      <c r="Q21" s="70">
        <v>12658.259</v>
      </c>
      <c r="R21" s="70">
        <v>12658.259</v>
      </c>
    </row>
    <row r="22" spans="2:18" x14ac:dyDescent="0.25">
      <c r="B22" s="8"/>
      <c r="C22" s="4"/>
      <c r="D22" s="8"/>
      <c r="E22" s="68">
        <v>13301</v>
      </c>
      <c r="F22" s="69" t="s">
        <v>7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</row>
    <row r="23" spans="2:18" x14ac:dyDescent="0.25">
      <c r="B23" s="8"/>
      <c r="C23" s="4"/>
      <c r="D23" s="8"/>
      <c r="E23" s="68">
        <v>13404</v>
      </c>
      <c r="F23" s="69" t="s">
        <v>8</v>
      </c>
      <c r="G23" s="70">
        <v>409.22327999999999</v>
      </c>
      <c r="H23" s="70">
        <v>226.79651000000001</v>
      </c>
      <c r="I23" s="70">
        <v>441.3651200000001</v>
      </c>
      <c r="J23" s="70">
        <v>214.77489999999997</v>
      </c>
      <c r="K23" s="70">
        <v>514.85892000000001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</row>
    <row r="24" spans="2:18" x14ac:dyDescent="0.25">
      <c r="B24" s="8"/>
      <c r="C24" s="4"/>
      <c r="D24" s="8"/>
      <c r="E24" s="68">
        <v>13406</v>
      </c>
      <c r="F24" s="69" t="s">
        <v>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</row>
    <row r="25" spans="2:18" x14ac:dyDescent="0.25">
      <c r="B25" s="8"/>
      <c r="C25" s="64">
        <v>1400</v>
      </c>
      <c r="D25" s="65" t="s">
        <v>137</v>
      </c>
      <c r="E25" s="64"/>
      <c r="F25" s="66"/>
      <c r="G25" s="67">
        <v>7307.7448900000027</v>
      </c>
      <c r="H25" s="67">
        <v>7307.7449628999975</v>
      </c>
      <c r="I25" s="67">
        <v>7307.7450200000039</v>
      </c>
      <c r="J25" s="67">
        <v>7307.7450719399985</v>
      </c>
      <c r="K25" s="67">
        <v>7307.7449100000013</v>
      </c>
      <c r="L25" s="67">
        <v>7307.7449999999999</v>
      </c>
      <c r="M25" s="67">
        <v>7307.7449999999999</v>
      </c>
      <c r="N25" s="67">
        <v>7307.7449999999999</v>
      </c>
      <c r="O25" s="67">
        <v>7307.7449999999999</v>
      </c>
      <c r="P25" s="67">
        <v>7307.7449999999999</v>
      </c>
      <c r="Q25" s="67">
        <v>7307.7449999999999</v>
      </c>
      <c r="R25" s="67">
        <v>7307.7449999999999</v>
      </c>
    </row>
    <row r="26" spans="2:18" x14ac:dyDescent="0.25">
      <c r="B26" s="8"/>
      <c r="C26" s="4"/>
      <c r="D26" s="8"/>
      <c r="E26" s="68">
        <v>14103</v>
      </c>
      <c r="F26" s="69" t="s">
        <v>10</v>
      </c>
      <c r="G26" s="70">
        <v>3740.3119500000016</v>
      </c>
      <c r="H26" s="70">
        <v>3740.3120028999979</v>
      </c>
      <c r="I26" s="70">
        <v>3740.3120100000028</v>
      </c>
      <c r="J26" s="70">
        <v>3740.3120519399977</v>
      </c>
      <c r="K26" s="70">
        <v>3740.3119300000008</v>
      </c>
      <c r="L26" s="70">
        <v>3740.3119999999999</v>
      </c>
      <c r="M26" s="70">
        <v>3740.3119999999999</v>
      </c>
      <c r="N26" s="70">
        <v>3740.3119999999999</v>
      </c>
      <c r="O26" s="70">
        <v>3740.3119999999999</v>
      </c>
      <c r="P26" s="70">
        <v>3740.3119999999999</v>
      </c>
      <c r="Q26" s="70">
        <v>3740.3119999999999</v>
      </c>
      <c r="R26" s="70">
        <v>3740.3119999999999</v>
      </c>
    </row>
    <row r="27" spans="2:18" x14ac:dyDescent="0.25">
      <c r="B27" s="8"/>
      <c r="C27" s="4"/>
      <c r="D27" s="8"/>
      <c r="E27" s="68">
        <v>14202</v>
      </c>
      <c r="F27" s="69" t="s">
        <v>11</v>
      </c>
      <c r="G27" s="70">
        <v>1853.6409800000006</v>
      </c>
      <c r="H27" s="70">
        <v>1853.6409599999997</v>
      </c>
      <c r="I27" s="70">
        <v>1853.641010000001</v>
      </c>
      <c r="J27" s="70">
        <v>1853.6410200000009</v>
      </c>
      <c r="K27" s="70">
        <v>1853.6409900000003</v>
      </c>
      <c r="L27" s="70">
        <v>1853.6410000000001</v>
      </c>
      <c r="M27" s="70">
        <v>1853.6410000000001</v>
      </c>
      <c r="N27" s="70">
        <v>1853.6410000000001</v>
      </c>
      <c r="O27" s="70">
        <v>1853.6410000000001</v>
      </c>
      <c r="P27" s="70">
        <v>1853.6410000000001</v>
      </c>
      <c r="Q27" s="70">
        <v>1853.6410000000001</v>
      </c>
      <c r="R27" s="70">
        <v>1853.6410000000001</v>
      </c>
    </row>
    <row r="28" spans="2:18" x14ac:dyDescent="0.25">
      <c r="B28" s="8"/>
      <c r="C28" s="4"/>
      <c r="D28" s="8"/>
      <c r="E28" s="68">
        <v>14301</v>
      </c>
      <c r="F28" s="69" t="s">
        <v>12</v>
      </c>
      <c r="G28" s="70">
        <v>741.42196000000024</v>
      </c>
      <c r="H28" s="70">
        <v>741.42200000000025</v>
      </c>
      <c r="I28" s="70">
        <v>741.42200000000037</v>
      </c>
      <c r="J28" s="70">
        <v>741.4219999999998</v>
      </c>
      <c r="K28" s="70">
        <v>741.42198999999994</v>
      </c>
      <c r="L28" s="70">
        <v>741.42200000000003</v>
      </c>
      <c r="M28" s="70">
        <v>741.42200000000003</v>
      </c>
      <c r="N28" s="70">
        <v>741.42200000000003</v>
      </c>
      <c r="O28" s="70">
        <v>741.42200000000003</v>
      </c>
      <c r="P28" s="70">
        <v>741.42200000000003</v>
      </c>
      <c r="Q28" s="70">
        <v>741.42200000000003</v>
      </c>
      <c r="R28" s="70">
        <v>741.42200000000003</v>
      </c>
    </row>
    <row r="29" spans="2:18" x14ac:dyDescent="0.25">
      <c r="B29" s="8"/>
      <c r="C29" s="4"/>
      <c r="D29" s="8"/>
      <c r="E29" s="68">
        <v>14401</v>
      </c>
      <c r="F29" s="69" t="s">
        <v>13</v>
      </c>
      <c r="G29" s="70">
        <v>694.54499999999996</v>
      </c>
      <c r="H29" s="70">
        <v>694.54499999999996</v>
      </c>
      <c r="I29" s="70">
        <v>694.54499999999996</v>
      </c>
      <c r="J29" s="70">
        <v>694.54499999999996</v>
      </c>
      <c r="K29" s="70">
        <v>694.54499999999996</v>
      </c>
      <c r="L29" s="70">
        <v>694.54499999999996</v>
      </c>
      <c r="M29" s="70">
        <v>694.54499999999996</v>
      </c>
      <c r="N29" s="70">
        <v>694.54499999999996</v>
      </c>
      <c r="O29" s="70">
        <v>694.54499999999996</v>
      </c>
      <c r="P29" s="70">
        <v>694.54499999999996</v>
      </c>
      <c r="Q29" s="70">
        <v>694.54499999999996</v>
      </c>
      <c r="R29" s="70">
        <v>694.54499999999996</v>
      </c>
    </row>
    <row r="30" spans="2:18" x14ac:dyDescent="0.25">
      <c r="B30" s="8"/>
      <c r="C30" s="4"/>
      <c r="D30" s="8"/>
      <c r="E30" s="68">
        <v>14406</v>
      </c>
      <c r="F30" s="69" t="s">
        <v>14</v>
      </c>
      <c r="G30" s="70">
        <v>277.82499999999999</v>
      </c>
      <c r="H30" s="70">
        <v>277.82499999999999</v>
      </c>
      <c r="I30" s="70">
        <v>277.82499999999999</v>
      </c>
      <c r="J30" s="70">
        <v>277.82499999999999</v>
      </c>
      <c r="K30" s="70">
        <v>277.82499999999999</v>
      </c>
      <c r="L30" s="70">
        <v>277.82499999999999</v>
      </c>
      <c r="M30" s="70">
        <v>277.82499999999999</v>
      </c>
      <c r="N30" s="70">
        <v>277.82499999999999</v>
      </c>
      <c r="O30" s="70">
        <v>277.82499999999999</v>
      </c>
      <c r="P30" s="70">
        <v>277.82499999999999</v>
      </c>
      <c r="Q30" s="70">
        <v>277.82499999999999</v>
      </c>
      <c r="R30" s="70">
        <v>277.82499999999999</v>
      </c>
    </row>
    <row r="31" spans="2:18" x14ac:dyDescent="0.25">
      <c r="B31" s="8"/>
      <c r="C31" s="64">
        <v>1500</v>
      </c>
      <c r="D31" s="65" t="s">
        <v>138</v>
      </c>
      <c r="E31" s="64"/>
      <c r="F31" s="66"/>
      <c r="G31" s="67">
        <v>23238.864729999994</v>
      </c>
      <c r="H31" s="67">
        <v>23831.291515399993</v>
      </c>
      <c r="I31" s="67">
        <v>23206.722879999998</v>
      </c>
      <c r="J31" s="67">
        <v>23433.314392400003</v>
      </c>
      <c r="K31" s="67">
        <v>23133.229889999999</v>
      </c>
      <c r="L31" s="67">
        <v>23648.08898</v>
      </c>
      <c r="M31" s="67">
        <v>23648.089</v>
      </c>
      <c r="N31" s="67">
        <v>23648.089</v>
      </c>
      <c r="O31" s="67">
        <v>23648.089</v>
      </c>
      <c r="P31" s="67">
        <v>23648.089</v>
      </c>
      <c r="Q31" s="67">
        <v>23648.089</v>
      </c>
      <c r="R31" s="67">
        <v>23238.089</v>
      </c>
    </row>
    <row r="32" spans="2:18" x14ac:dyDescent="0.25">
      <c r="B32" s="8"/>
      <c r="C32" s="4"/>
      <c r="D32" s="8"/>
      <c r="E32" s="68">
        <v>15101</v>
      </c>
      <c r="F32" s="69" t="s">
        <v>15</v>
      </c>
      <c r="G32" s="70">
        <v>1785.9500000000007</v>
      </c>
      <c r="H32" s="70">
        <v>1785.9500000000005</v>
      </c>
      <c r="I32" s="70">
        <v>1785.9500000000007</v>
      </c>
      <c r="J32" s="70">
        <v>1785.9500000000005</v>
      </c>
      <c r="K32" s="70">
        <v>1785.9500000000007</v>
      </c>
      <c r="L32" s="70">
        <v>1785.95</v>
      </c>
      <c r="M32" s="70">
        <v>1785.95</v>
      </c>
      <c r="N32" s="70">
        <v>1785.95</v>
      </c>
      <c r="O32" s="70">
        <v>1785.95</v>
      </c>
      <c r="P32" s="70">
        <v>1785.95</v>
      </c>
      <c r="Q32" s="70">
        <v>1785.95</v>
      </c>
      <c r="R32" s="70">
        <v>1785.95</v>
      </c>
    </row>
    <row r="33" spans="2:18" x14ac:dyDescent="0.25">
      <c r="B33" s="8"/>
      <c r="C33" s="4"/>
      <c r="D33" s="8"/>
      <c r="E33" s="68">
        <v>15202</v>
      </c>
      <c r="F33" s="69" t="s">
        <v>16</v>
      </c>
      <c r="G33" s="70">
        <v>1718.5712200000005</v>
      </c>
      <c r="H33" s="70">
        <v>599.24318999999991</v>
      </c>
      <c r="I33" s="70">
        <v>5657.7809100000004</v>
      </c>
      <c r="J33" s="70">
        <v>2284.7395999999999</v>
      </c>
      <c r="K33" s="70">
        <v>462.34517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</row>
    <row r="34" spans="2:18" ht="30" x14ac:dyDescent="0.25">
      <c r="B34" s="8"/>
      <c r="C34" s="4"/>
      <c r="D34" s="8"/>
      <c r="E34" s="68">
        <v>15401</v>
      </c>
      <c r="F34" s="69" t="s">
        <v>17</v>
      </c>
      <c r="G34" s="70">
        <v>8126.2385399999994</v>
      </c>
      <c r="H34" s="70">
        <v>9427.9932754000001</v>
      </c>
      <c r="I34" s="70">
        <v>4154.8869800000011</v>
      </c>
      <c r="J34" s="70">
        <v>7754.518792400002</v>
      </c>
      <c r="K34" s="70">
        <v>9276.8287599999985</v>
      </c>
      <c r="L34" s="70">
        <v>10254.03298</v>
      </c>
      <c r="M34" s="70">
        <v>10254.032999999999</v>
      </c>
      <c r="N34" s="70">
        <v>10254.032999999999</v>
      </c>
      <c r="O34" s="70">
        <v>10254.032999999999</v>
      </c>
      <c r="P34" s="70">
        <v>10254.032999999999</v>
      </c>
      <c r="Q34" s="70">
        <v>10254.032999999999</v>
      </c>
      <c r="R34" s="70">
        <v>10254.032999999999</v>
      </c>
    </row>
    <row r="35" spans="2:18" x14ac:dyDescent="0.25">
      <c r="B35" s="8"/>
      <c r="C35" s="4"/>
      <c r="D35" s="8"/>
      <c r="E35" s="68">
        <v>15402</v>
      </c>
      <c r="F35" s="69" t="s">
        <v>18</v>
      </c>
      <c r="G35" s="70">
        <v>7561.8899699999974</v>
      </c>
      <c r="H35" s="70">
        <v>7561.8900499999982</v>
      </c>
      <c r="I35" s="70">
        <v>7561.8900399999993</v>
      </c>
      <c r="J35" s="70">
        <v>7561.8899999999985</v>
      </c>
      <c r="K35" s="70">
        <v>7561.89</v>
      </c>
      <c r="L35" s="70">
        <v>7561.89</v>
      </c>
      <c r="M35" s="70">
        <v>7561.89</v>
      </c>
      <c r="N35" s="70">
        <v>7561.89</v>
      </c>
      <c r="O35" s="70">
        <v>7561.89</v>
      </c>
      <c r="P35" s="70">
        <v>7561.89</v>
      </c>
      <c r="Q35" s="70">
        <v>7561.89</v>
      </c>
      <c r="R35" s="70">
        <v>7561.89</v>
      </c>
    </row>
    <row r="36" spans="2:18" x14ac:dyDescent="0.25">
      <c r="B36" s="8"/>
      <c r="C36" s="4"/>
      <c r="D36" s="8"/>
      <c r="E36" s="68">
        <v>15501</v>
      </c>
      <c r="F36" s="69" t="s">
        <v>19</v>
      </c>
      <c r="G36" s="70">
        <v>145.386</v>
      </c>
      <c r="H36" s="70">
        <v>145.386</v>
      </c>
      <c r="I36" s="70">
        <v>145.386</v>
      </c>
      <c r="J36" s="70">
        <v>145.386</v>
      </c>
      <c r="K36" s="70">
        <v>145.386</v>
      </c>
      <c r="L36" s="70">
        <v>145.386</v>
      </c>
      <c r="M36" s="70">
        <v>145.386</v>
      </c>
      <c r="N36" s="70">
        <v>145.386</v>
      </c>
      <c r="O36" s="70">
        <v>145.386</v>
      </c>
      <c r="P36" s="70">
        <v>145.386</v>
      </c>
      <c r="Q36" s="70">
        <v>145.386</v>
      </c>
      <c r="R36" s="70">
        <v>145.386</v>
      </c>
    </row>
    <row r="37" spans="2:18" x14ac:dyDescent="0.25">
      <c r="B37" s="8"/>
      <c r="C37" s="4"/>
      <c r="D37" s="8"/>
      <c r="E37" s="68">
        <v>15901</v>
      </c>
      <c r="F37" s="69" t="s">
        <v>20</v>
      </c>
      <c r="G37" s="70">
        <v>3900.8289999999997</v>
      </c>
      <c r="H37" s="70">
        <v>4310.8289999999997</v>
      </c>
      <c r="I37" s="70">
        <v>3900.8289499999996</v>
      </c>
      <c r="J37" s="70">
        <v>3900.83</v>
      </c>
      <c r="K37" s="70">
        <v>3900.8299600000005</v>
      </c>
      <c r="L37" s="70">
        <v>3900.83</v>
      </c>
      <c r="M37" s="70">
        <v>3900.83</v>
      </c>
      <c r="N37" s="70">
        <v>3900.83</v>
      </c>
      <c r="O37" s="70">
        <v>3900.83</v>
      </c>
      <c r="P37" s="70">
        <v>3900.83</v>
      </c>
      <c r="Q37" s="70">
        <v>3900.83</v>
      </c>
      <c r="R37" s="70">
        <v>3490.83</v>
      </c>
    </row>
    <row r="38" spans="2:18" x14ac:dyDescent="0.25">
      <c r="B38" s="8"/>
      <c r="C38" s="64">
        <v>1600</v>
      </c>
      <c r="D38" s="65" t="s">
        <v>139</v>
      </c>
      <c r="E38" s="64"/>
      <c r="F38" s="66"/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17354.348000000002</v>
      </c>
      <c r="O38" s="67">
        <v>0</v>
      </c>
      <c r="P38" s="67">
        <v>0</v>
      </c>
      <c r="Q38" s="67">
        <v>0</v>
      </c>
      <c r="R38" s="67">
        <v>0</v>
      </c>
    </row>
    <row r="39" spans="2:18" x14ac:dyDescent="0.25">
      <c r="B39" s="8"/>
      <c r="C39" s="4"/>
      <c r="D39" s="8"/>
      <c r="E39" s="68">
        <v>16101</v>
      </c>
      <c r="F39" s="69" t="s">
        <v>21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17354.348000000002</v>
      </c>
      <c r="O39" s="70">
        <v>0</v>
      </c>
      <c r="P39" s="70">
        <v>0</v>
      </c>
      <c r="Q39" s="70">
        <v>0</v>
      </c>
      <c r="R39" s="70">
        <v>0</v>
      </c>
    </row>
    <row r="40" spans="2:18" x14ac:dyDescent="0.25">
      <c r="B40" s="8"/>
      <c r="C40" s="4"/>
      <c r="D40" s="8"/>
      <c r="E40" s="68">
        <v>16102</v>
      </c>
      <c r="F40" s="69" t="s">
        <v>191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</row>
    <row r="41" spans="2:18" x14ac:dyDescent="0.25">
      <c r="B41" s="8"/>
      <c r="C41" s="4"/>
      <c r="D41" s="8"/>
      <c r="E41" s="68">
        <v>16106</v>
      </c>
      <c r="F41" s="69" t="s">
        <v>22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</row>
    <row r="42" spans="2:18" x14ac:dyDescent="0.25">
      <c r="B42" s="8"/>
      <c r="C42" s="64">
        <v>1700</v>
      </c>
      <c r="D42" s="65" t="s">
        <v>140</v>
      </c>
      <c r="E42" s="64"/>
      <c r="F42" s="66"/>
      <c r="G42" s="67">
        <v>26548.102579999999</v>
      </c>
      <c r="H42" s="67">
        <v>-409.99986000000217</v>
      </c>
      <c r="I42" s="67">
        <v>6.0000000667059793E-5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667.64400000000001</v>
      </c>
    </row>
    <row r="43" spans="2:18" x14ac:dyDescent="0.25">
      <c r="B43" s="8"/>
      <c r="C43" s="4"/>
      <c r="D43" s="8"/>
      <c r="E43" s="68">
        <v>17102</v>
      </c>
      <c r="F43" s="69" t="s">
        <v>23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257.64400000000001</v>
      </c>
    </row>
    <row r="44" spans="2:18" x14ac:dyDescent="0.25">
      <c r="B44" s="8"/>
      <c r="C44" s="4"/>
      <c r="D44" s="8"/>
      <c r="E44" s="68">
        <v>17101</v>
      </c>
      <c r="F44" s="69" t="s">
        <v>198</v>
      </c>
      <c r="G44" s="70">
        <v>26548.102579999999</v>
      </c>
      <c r="H44" s="70">
        <v>-409.99986000000217</v>
      </c>
      <c r="I44" s="70">
        <v>6.0000000667059793E-5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410</v>
      </c>
    </row>
    <row r="45" spans="2:18" x14ac:dyDescent="0.25">
      <c r="B45" s="60" t="s">
        <v>24</v>
      </c>
      <c r="C45" s="61"/>
      <c r="D45" s="60"/>
      <c r="E45" s="61"/>
      <c r="F45" s="62"/>
      <c r="G45" s="63">
        <v>124077.59398000001</v>
      </c>
      <c r="H45" s="63">
        <v>126313.69803</v>
      </c>
      <c r="I45" s="63">
        <v>132026.47825999997</v>
      </c>
      <c r="J45" s="63">
        <v>94988.584969999996</v>
      </c>
      <c r="K45" s="63">
        <v>100031.03298</v>
      </c>
      <c r="L45" s="63">
        <v>97556.506000000008</v>
      </c>
      <c r="M45" s="63">
        <v>113613.242</v>
      </c>
      <c r="N45" s="63">
        <v>94217.951000000001</v>
      </c>
      <c r="O45" s="63">
        <v>107910.889</v>
      </c>
      <c r="P45" s="63">
        <v>106940.96400000001</v>
      </c>
      <c r="Q45" s="63">
        <v>112956.35500000001</v>
      </c>
      <c r="R45" s="63">
        <v>99379.985000000001</v>
      </c>
    </row>
    <row r="46" spans="2:18" x14ac:dyDescent="0.25">
      <c r="B46" s="60" t="s">
        <v>25</v>
      </c>
      <c r="C46" s="61"/>
      <c r="D46" s="60"/>
      <c r="E46" s="61"/>
      <c r="F46" s="62"/>
      <c r="G46" s="63">
        <v>1367.462</v>
      </c>
      <c r="H46" s="63">
        <v>929.14100000000008</v>
      </c>
      <c r="I46" s="63">
        <v>1297.1779999999999</v>
      </c>
      <c r="J46" s="63">
        <v>810.01100000000008</v>
      </c>
      <c r="K46" s="63">
        <v>708.40296999999998</v>
      </c>
      <c r="L46" s="63">
        <v>700.68399999999997</v>
      </c>
      <c r="M46" s="63">
        <v>768.41100000000006</v>
      </c>
      <c r="N46" s="63">
        <v>1226.0250000000001</v>
      </c>
      <c r="O46" s="63">
        <v>700.27399999999989</v>
      </c>
      <c r="P46" s="63">
        <v>683.26200000000006</v>
      </c>
      <c r="Q46" s="63">
        <v>663.5</v>
      </c>
      <c r="R46" s="63">
        <v>667.40499999999997</v>
      </c>
    </row>
    <row r="47" spans="2:18" x14ac:dyDescent="0.25">
      <c r="B47" s="8"/>
      <c r="C47" s="64">
        <v>2100</v>
      </c>
      <c r="D47" s="65" t="s">
        <v>141</v>
      </c>
      <c r="E47" s="64"/>
      <c r="F47" s="66"/>
      <c r="G47" s="67">
        <v>213.90600000000001</v>
      </c>
      <c r="H47" s="67">
        <v>231.20800000000003</v>
      </c>
      <c r="I47" s="67">
        <v>165.61699999999996</v>
      </c>
      <c r="J47" s="67">
        <v>189.90800000000002</v>
      </c>
      <c r="K47" s="67">
        <v>155.80500000000001</v>
      </c>
      <c r="L47" s="67">
        <v>198.63899999999998</v>
      </c>
      <c r="M47" s="67">
        <v>159.66600000000003</v>
      </c>
      <c r="N47" s="67">
        <v>193.21700000000001</v>
      </c>
      <c r="O47" s="67">
        <v>205.45699999999999</v>
      </c>
      <c r="P47" s="67">
        <v>205.33000000000004</v>
      </c>
      <c r="Q47" s="67">
        <v>188.91200000000001</v>
      </c>
      <c r="R47" s="67">
        <v>193.58800000000002</v>
      </c>
    </row>
    <row r="48" spans="2:18" x14ac:dyDescent="0.25">
      <c r="B48" s="8"/>
      <c r="C48" s="4"/>
      <c r="D48" s="8"/>
      <c r="E48" s="68">
        <v>21101</v>
      </c>
      <c r="F48" s="69" t="s">
        <v>26</v>
      </c>
      <c r="G48" s="70">
        <v>83.715000000000003</v>
      </c>
      <c r="H48" s="70">
        <v>172.10700000000003</v>
      </c>
      <c r="I48" s="70">
        <v>112.33599999999997</v>
      </c>
      <c r="J48" s="70">
        <v>163.482</v>
      </c>
      <c r="K48" s="70">
        <v>119.568</v>
      </c>
      <c r="L48" s="70">
        <v>169.29499999999999</v>
      </c>
      <c r="M48" s="70">
        <v>137.30600000000001</v>
      </c>
      <c r="N48" s="70">
        <v>164.67400000000001</v>
      </c>
      <c r="O48" s="70">
        <v>168.68</v>
      </c>
      <c r="P48" s="70">
        <v>165.733</v>
      </c>
      <c r="Q48" s="70">
        <v>163.88800000000001</v>
      </c>
      <c r="R48" s="70">
        <v>169.21600000000001</v>
      </c>
    </row>
    <row r="49" spans="2:18" x14ac:dyDescent="0.25">
      <c r="B49" s="8"/>
      <c r="C49" s="4"/>
      <c r="D49" s="8"/>
      <c r="E49" s="68">
        <v>21201</v>
      </c>
      <c r="F49" s="69" t="s">
        <v>27</v>
      </c>
      <c r="G49" s="70">
        <v>3.57</v>
      </c>
      <c r="H49" s="70">
        <v>2.427</v>
      </c>
      <c r="I49" s="70">
        <v>3.069</v>
      </c>
      <c r="J49" s="70">
        <v>2.3050000000000002</v>
      </c>
      <c r="K49" s="70">
        <v>3.4510000000000001</v>
      </c>
      <c r="L49" s="70">
        <v>2.3050000000000002</v>
      </c>
      <c r="M49" s="70">
        <v>2.3050000000000002</v>
      </c>
      <c r="N49" s="70">
        <v>2.3050000000000002</v>
      </c>
      <c r="O49" s="70">
        <v>3.8330000000000002</v>
      </c>
      <c r="P49" s="70">
        <v>2.3050000000000002</v>
      </c>
      <c r="Q49" s="70">
        <v>2.3050000000000002</v>
      </c>
      <c r="R49" s="70">
        <v>2.3050000000000002</v>
      </c>
    </row>
    <row r="50" spans="2:18" x14ac:dyDescent="0.25">
      <c r="B50" s="8"/>
      <c r="C50" s="4"/>
      <c r="D50" s="8"/>
      <c r="E50" s="68">
        <v>21301</v>
      </c>
      <c r="F50" s="69" t="s">
        <v>28</v>
      </c>
      <c r="G50" s="70">
        <v>1.3</v>
      </c>
      <c r="H50" s="70">
        <v>2.1150000000000002</v>
      </c>
      <c r="I50" s="70">
        <v>0.3</v>
      </c>
      <c r="J50" s="70">
        <v>0.5</v>
      </c>
      <c r="K50" s="70">
        <v>0</v>
      </c>
      <c r="L50" s="70">
        <v>0.5</v>
      </c>
      <c r="M50" s="70">
        <v>0</v>
      </c>
      <c r="N50" s="70">
        <v>0.61499999999999999</v>
      </c>
      <c r="O50" s="70">
        <v>0.5</v>
      </c>
      <c r="P50" s="70">
        <v>0</v>
      </c>
      <c r="Q50" s="70">
        <v>0.5</v>
      </c>
      <c r="R50" s="70">
        <v>0</v>
      </c>
    </row>
    <row r="51" spans="2:18" ht="30" x14ac:dyDescent="0.25">
      <c r="B51" s="8"/>
      <c r="C51" s="4"/>
      <c r="D51" s="8"/>
      <c r="E51" s="68">
        <v>21401</v>
      </c>
      <c r="F51" s="69" t="s">
        <v>29</v>
      </c>
      <c r="G51" s="70">
        <v>19.609000000000002</v>
      </c>
      <c r="H51" s="70">
        <v>1.78</v>
      </c>
      <c r="I51" s="70">
        <v>1.9359999999999999</v>
      </c>
      <c r="J51" s="70">
        <v>1.286</v>
      </c>
      <c r="K51" s="70">
        <v>1.7150000000000001</v>
      </c>
      <c r="L51" s="70">
        <v>0.4</v>
      </c>
      <c r="M51" s="70">
        <v>2.661</v>
      </c>
      <c r="N51" s="70">
        <v>1.56</v>
      </c>
      <c r="O51" s="70">
        <v>2.6030000000000002</v>
      </c>
      <c r="P51" s="70">
        <v>1.286</v>
      </c>
      <c r="Q51" s="70">
        <v>1.7749999999999999</v>
      </c>
      <c r="R51" s="70">
        <v>0.4</v>
      </c>
    </row>
    <row r="52" spans="2:18" x14ac:dyDescent="0.25">
      <c r="B52" s="8"/>
      <c r="C52" s="4"/>
      <c r="D52" s="8"/>
      <c r="E52" s="68">
        <v>21501</v>
      </c>
      <c r="F52" s="69" t="s">
        <v>30</v>
      </c>
      <c r="G52" s="70">
        <v>86.352000000000004</v>
      </c>
      <c r="H52" s="70">
        <v>49.841999999999999</v>
      </c>
      <c r="I52" s="70">
        <v>44.088999999999999</v>
      </c>
      <c r="J52" s="70">
        <v>19.469000000000001</v>
      </c>
      <c r="K52" s="70">
        <v>27.533999999999999</v>
      </c>
      <c r="L52" s="70">
        <v>23.652000000000001</v>
      </c>
      <c r="M52" s="70">
        <v>13.308</v>
      </c>
      <c r="N52" s="70">
        <v>21.456</v>
      </c>
      <c r="O52" s="70">
        <v>26.134</v>
      </c>
      <c r="P52" s="70">
        <v>33.42</v>
      </c>
      <c r="Q52" s="70">
        <v>16.087</v>
      </c>
      <c r="R52" s="70">
        <v>19.059999999999999</v>
      </c>
    </row>
    <row r="53" spans="2:18" x14ac:dyDescent="0.25">
      <c r="B53" s="8"/>
      <c r="C53" s="4"/>
      <c r="D53" s="8"/>
      <c r="E53" s="68">
        <v>21601</v>
      </c>
      <c r="F53" s="69" t="s">
        <v>31</v>
      </c>
      <c r="G53" s="70">
        <v>19.36</v>
      </c>
      <c r="H53" s="70">
        <v>2.9369999999999998</v>
      </c>
      <c r="I53" s="70">
        <v>3.887</v>
      </c>
      <c r="J53" s="70">
        <v>2.8660000000000001</v>
      </c>
      <c r="K53" s="70">
        <v>3.5369999999999999</v>
      </c>
      <c r="L53" s="70">
        <v>2.4870000000000001</v>
      </c>
      <c r="M53" s="70">
        <v>4.0860000000000003</v>
      </c>
      <c r="N53" s="70">
        <v>2.6070000000000002</v>
      </c>
      <c r="O53" s="70">
        <v>3.7069999999999999</v>
      </c>
      <c r="P53" s="70">
        <v>2.5859999999999999</v>
      </c>
      <c r="Q53" s="70">
        <v>4.3570000000000002</v>
      </c>
      <c r="R53" s="70">
        <v>2.6070000000000002</v>
      </c>
    </row>
    <row r="54" spans="2:18" x14ac:dyDescent="0.25">
      <c r="B54" s="8"/>
      <c r="C54" s="64">
        <v>2200</v>
      </c>
      <c r="D54" s="65" t="s">
        <v>142</v>
      </c>
      <c r="E54" s="64"/>
      <c r="F54" s="66"/>
      <c r="G54" s="67">
        <v>153.23000000000002</v>
      </c>
      <c r="H54" s="67">
        <v>146.75800000000001</v>
      </c>
      <c r="I54" s="67">
        <v>149.517</v>
      </c>
      <c r="J54" s="67">
        <v>141.696</v>
      </c>
      <c r="K54" s="67">
        <v>140.22900000000001</v>
      </c>
      <c r="L54" s="67">
        <v>139.80600000000001</v>
      </c>
      <c r="M54" s="67">
        <v>138.27600000000001</v>
      </c>
      <c r="N54" s="67">
        <v>148.10899999999998</v>
      </c>
      <c r="O54" s="67">
        <v>138.61699999999999</v>
      </c>
      <c r="P54" s="67">
        <v>138.34</v>
      </c>
      <c r="Q54" s="67">
        <v>137.44800000000001</v>
      </c>
      <c r="R54" s="67">
        <v>138.39699999999999</v>
      </c>
    </row>
    <row r="55" spans="2:18" ht="30" x14ac:dyDescent="0.25">
      <c r="B55" s="8"/>
      <c r="C55" s="4"/>
      <c r="D55" s="8"/>
      <c r="E55" s="68">
        <v>22104</v>
      </c>
      <c r="F55" s="69" t="s">
        <v>32</v>
      </c>
      <c r="G55" s="70">
        <v>131.00800000000001</v>
      </c>
      <c r="H55" s="70">
        <v>132.375</v>
      </c>
      <c r="I55" s="70">
        <v>134.535</v>
      </c>
      <c r="J55" s="70">
        <v>131.815</v>
      </c>
      <c r="K55" s="70">
        <v>132.30500000000001</v>
      </c>
      <c r="L55" s="70">
        <v>130.72900000000001</v>
      </c>
      <c r="M55" s="70">
        <v>132.685</v>
      </c>
      <c r="N55" s="70">
        <v>131.47499999999999</v>
      </c>
      <c r="O55" s="70">
        <v>133.66499999999999</v>
      </c>
      <c r="P55" s="70">
        <v>132.02500000000001</v>
      </c>
      <c r="Q55" s="70">
        <v>133.17500000000001</v>
      </c>
      <c r="R55" s="70">
        <v>131.988</v>
      </c>
    </row>
    <row r="56" spans="2:18" x14ac:dyDescent="0.25">
      <c r="B56" s="8"/>
      <c r="C56" s="4"/>
      <c r="D56" s="8"/>
      <c r="E56" s="68">
        <v>22301</v>
      </c>
      <c r="F56" s="69" t="s">
        <v>33</v>
      </c>
      <c r="G56" s="70">
        <v>22.222000000000001</v>
      </c>
      <c r="H56" s="70">
        <v>14.382999999999999</v>
      </c>
      <c r="I56" s="70">
        <v>14.981999999999999</v>
      </c>
      <c r="J56" s="70">
        <v>9.8810000000000002</v>
      </c>
      <c r="K56" s="70">
        <v>7.9240000000000004</v>
      </c>
      <c r="L56" s="70">
        <v>9.077</v>
      </c>
      <c r="M56" s="70">
        <v>5.5910000000000002</v>
      </c>
      <c r="N56" s="70">
        <v>16.634</v>
      </c>
      <c r="O56" s="70">
        <v>4.952</v>
      </c>
      <c r="P56" s="70">
        <v>6.3150000000000004</v>
      </c>
      <c r="Q56" s="70">
        <v>4.2729999999999997</v>
      </c>
      <c r="R56" s="70">
        <v>6.4089999999999998</v>
      </c>
    </row>
    <row r="57" spans="2:18" x14ac:dyDescent="0.25">
      <c r="B57" s="8"/>
      <c r="C57" s="64">
        <v>2400</v>
      </c>
      <c r="D57" s="65" t="s">
        <v>143</v>
      </c>
      <c r="E57" s="64"/>
      <c r="F57" s="66"/>
      <c r="G57" s="67">
        <v>431.089</v>
      </c>
      <c r="H57" s="67">
        <v>87.710999999999999</v>
      </c>
      <c r="I57" s="67">
        <v>426.84899999999999</v>
      </c>
      <c r="J57" s="67">
        <v>35.264000000000003</v>
      </c>
      <c r="K57" s="67">
        <v>12.301000000000002</v>
      </c>
      <c r="L57" s="67">
        <v>4.3499999999999996</v>
      </c>
      <c r="M57" s="67">
        <v>22.193999999999999</v>
      </c>
      <c r="N57" s="67">
        <v>425.053</v>
      </c>
      <c r="O57" s="67">
        <v>23.385000000000002</v>
      </c>
      <c r="P57" s="67">
        <v>11.690999999999999</v>
      </c>
      <c r="Q57" s="67">
        <v>7.6460000000000008</v>
      </c>
      <c r="R57" s="67">
        <v>5.2260000000000009</v>
      </c>
    </row>
    <row r="58" spans="2:18" x14ac:dyDescent="0.25">
      <c r="B58" s="8"/>
      <c r="C58" s="4"/>
      <c r="D58" s="8"/>
      <c r="E58" s="68">
        <v>24101</v>
      </c>
      <c r="F58" s="69" t="s">
        <v>34</v>
      </c>
      <c r="G58" s="70">
        <v>54.088000000000001</v>
      </c>
      <c r="H58" s="70">
        <v>0</v>
      </c>
      <c r="I58" s="70">
        <v>5.8520000000000003</v>
      </c>
      <c r="J58" s="70">
        <v>0</v>
      </c>
      <c r="K58" s="70">
        <v>0.754</v>
      </c>
      <c r="L58" s="70">
        <v>0</v>
      </c>
      <c r="M58" s="70">
        <v>2.1579999999999999</v>
      </c>
      <c r="N58" s="70">
        <v>3.3340000000000001</v>
      </c>
      <c r="O58" s="70">
        <v>2.1579999999999999</v>
      </c>
      <c r="P58" s="70">
        <v>0</v>
      </c>
      <c r="Q58" s="70">
        <v>2.1579999999999999</v>
      </c>
      <c r="R58" s="70">
        <v>0</v>
      </c>
    </row>
    <row r="59" spans="2:18" x14ac:dyDescent="0.25">
      <c r="B59" s="8"/>
      <c r="C59" s="4"/>
      <c r="D59" s="8"/>
      <c r="E59" s="68">
        <v>24201</v>
      </c>
      <c r="F59" s="69" t="s">
        <v>35</v>
      </c>
      <c r="G59" s="70">
        <v>3.3460000000000001</v>
      </c>
      <c r="H59" s="70">
        <v>8.0000000000000002E-3</v>
      </c>
      <c r="I59" s="70">
        <v>3.3420000000000001</v>
      </c>
      <c r="J59" s="70">
        <v>8.0000000000000002E-3</v>
      </c>
      <c r="K59" s="70">
        <v>8.0000000000000002E-3</v>
      </c>
      <c r="L59" s="70">
        <v>8.0000000000000002E-3</v>
      </c>
      <c r="M59" s="70">
        <v>8.0000000000000002E-3</v>
      </c>
      <c r="N59" s="70">
        <v>3.3420000000000001</v>
      </c>
      <c r="O59" s="70">
        <v>8.0000000000000002E-3</v>
      </c>
      <c r="P59" s="70">
        <v>8.0000000000000002E-3</v>
      </c>
      <c r="Q59" s="70">
        <v>8.0000000000000002E-3</v>
      </c>
      <c r="R59" s="70">
        <v>8.0000000000000002E-3</v>
      </c>
    </row>
    <row r="60" spans="2:18" x14ac:dyDescent="0.25">
      <c r="B60" s="8"/>
      <c r="C60" s="4"/>
      <c r="D60" s="8"/>
      <c r="E60" s="68">
        <v>24301</v>
      </c>
      <c r="F60" s="69" t="s">
        <v>36</v>
      </c>
      <c r="G60" s="70">
        <v>3.8340000000000001</v>
      </c>
      <c r="H60" s="70">
        <v>0</v>
      </c>
      <c r="I60" s="70">
        <v>3.3340000000000001</v>
      </c>
      <c r="J60" s="70">
        <v>0</v>
      </c>
      <c r="K60" s="70">
        <v>0</v>
      </c>
      <c r="L60" s="70">
        <v>0</v>
      </c>
      <c r="M60" s="70">
        <v>0</v>
      </c>
      <c r="N60" s="70">
        <v>3.3340000000000001</v>
      </c>
      <c r="O60" s="70">
        <v>0</v>
      </c>
      <c r="P60" s="70">
        <v>0</v>
      </c>
      <c r="Q60" s="70">
        <v>0</v>
      </c>
      <c r="R60" s="70">
        <v>0</v>
      </c>
    </row>
    <row r="61" spans="2:18" x14ac:dyDescent="0.25">
      <c r="B61" s="8"/>
      <c r="C61" s="4"/>
      <c r="D61" s="8"/>
      <c r="E61" s="68">
        <v>24401</v>
      </c>
      <c r="F61" s="69" t="s">
        <v>37</v>
      </c>
      <c r="G61" s="70">
        <v>10</v>
      </c>
      <c r="H61" s="70">
        <v>0.5</v>
      </c>
      <c r="I61" s="70">
        <v>10</v>
      </c>
      <c r="J61" s="70">
        <v>0</v>
      </c>
      <c r="K61" s="70">
        <v>0.5</v>
      </c>
      <c r="L61" s="70">
        <v>0</v>
      </c>
      <c r="M61" s="70">
        <v>0</v>
      </c>
      <c r="N61" s="70">
        <v>10.5</v>
      </c>
      <c r="O61" s="70">
        <v>0</v>
      </c>
      <c r="P61" s="70">
        <v>0</v>
      </c>
      <c r="Q61" s="70">
        <v>0</v>
      </c>
      <c r="R61" s="70">
        <v>0</v>
      </c>
    </row>
    <row r="62" spans="2:18" x14ac:dyDescent="0.25">
      <c r="B62" s="8"/>
      <c r="C62" s="4"/>
      <c r="D62" s="8"/>
      <c r="E62" s="68">
        <v>24501</v>
      </c>
      <c r="F62" s="69" t="s">
        <v>38</v>
      </c>
      <c r="G62" s="70">
        <v>7</v>
      </c>
      <c r="H62" s="70">
        <v>0.65</v>
      </c>
      <c r="I62" s="70">
        <v>4.25</v>
      </c>
      <c r="J62" s="70">
        <v>0</v>
      </c>
      <c r="K62" s="70">
        <v>3</v>
      </c>
      <c r="L62" s="70">
        <v>0</v>
      </c>
      <c r="M62" s="70">
        <v>0.25</v>
      </c>
      <c r="N62" s="70">
        <v>6.35</v>
      </c>
      <c r="O62" s="70">
        <v>0</v>
      </c>
      <c r="P62" s="70">
        <v>0</v>
      </c>
      <c r="Q62" s="70">
        <v>0</v>
      </c>
      <c r="R62" s="70">
        <v>0</v>
      </c>
    </row>
    <row r="63" spans="2:18" x14ac:dyDescent="0.25">
      <c r="B63" s="8"/>
      <c r="C63" s="4"/>
      <c r="D63" s="8"/>
      <c r="E63" s="68">
        <v>24601</v>
      </c>
      <c r="F63" s="69" t="s">
        <v>39</v>
      </c>
      <c r="G63" s="70">
        <v>151.554</v>
      </c>
      <c r="H63" s="70">
        <v>28.295000000000002</v>
      </c>
      <c r="I63" s="70">
        <v>200.82</v>
      </c>
      <c r="J63" s="70">
        <v>9.8610000000000007</v>
      </c>
      <c r="K63" s="70">
        <v>4.181</v>
      </c>
      <c r="L63" s="70">
        <v>3.9420000000000002</v>
      </c>
      <c r="M63" s="70">
        <v>5.9630000000000001</v>
      </c>
      <c r="N63" s="70">
        <v>202.1</v>
      </c>
      <c r="O63" s="70">
        <v>4.58</v>
      </c>
      <c r="P63" s="70">
        <v>4.1749999999999998</v>
      </c>
      <c r="Q63" s="70">
        <v>4.58</v>
      </c>
      <c r="R63" s="70">
        <v>3.21</v>
      </c>
    </row>
    <row r="64" spans="2:18" x14ac:dyDescent="0.25">
      <c r="B64" s="8"/>
      <c r="C64" s="4"/>
      <c r="D64" s="8"/>
      <c r="E64" s="68">
        <v>24701</v>
      </c>
      <c r="F64" s="69" t="s">
        <v>40</v>
      </c>
      <c r="G64" s="70">
        <v>10.26</v>
      </c>
      <c r="H64" s="70">
        <v>3.66</v>
      </c>
      <c r="I64" s="70">
        <v>10.563000000000001</v>
      </c>
      <c r="J64" s="70">
        <v>0.26300000000000001</v>
      </c>
      <c r="K64" s="70">
        <v>1.7629999999999999</v>
      </c>
      <c r="L64" s="70">
        <v>0.26300000000000001</v>
      </c>
      <c r="M64" s="70">
        <v>0.26300000000000001</v>
      </c>
      <c r="N64" s="70">
        <v>10.263</v>
      </c>
      <c r="O64" s="70">
        <v>1.8129999999999999</v>
      </c>
      <c r="P64" s="70">
        <v>1.7629999999999999</v>
      </c>
      <c r="Q64" s="70">
        <v>0.26300000000000001</v>
      </c>
      <c r="R64" s="70">
        <v>0.26300000000000001</v>
      </c>
    </row>
    <row r="65" spans="2:18" x14ac:dyDescent="0.25">
      <c r="B65" s="8"/>
      <c r="C65" s="4"/>
      <c r="D65" s="8"/>
      <c r="E65" s="68">
        <v>24801</v>
      </c>
      <c r="F65" s="69" t="s">
        <v>41</v>
      </c>
      <c r="G65" s="70">
        <v>86.873999999999995</v>
      </c>
      <c r="H65" s="70">
        <v>49.960999999999999</v>
      </c>
      <c r="I65" s="70">
        <v>86.551000000000002</v>
      </c>
      <c r="J65" s="70">
        <v>18.495000000000001</v>
      </c>
      <c r="K65" s="70">
        <v>1.6080000000000001</v>
      </c>
      <c r="L65" s="70">
        <v>0</v>
      </c>
      <c r="M65" s="70">
        <v>6.915</v>
      </c>
      <c r="N65" s="70">
        <v>85.692999999999998</v>
      </c>
      <c r="O65" s="70">
        <v>14.689</v>
      </c>
      <c r="P65" s="70">
        <v>1.6080000000000001</v>
      </c>
      <c r="Q65" s="70">
        <v>0</v>
      </c>
      <c r="R65" s="70">
        <v>1.6080000000000001</v>
      </c>
    </row>
    <row r="66" spans="2:18" x14ac:dyDescent="0.25">
      <c r="B66" s="8"/>
      <c r="C66" s="4"/>
      <c r="D66" s="8"/>
      <c r="E66" s="68">
        <v>24901</v>
      </c>
      <c r="F66" s="69" t="s">
        <v>42</v>
      </c>
      <c r="G66" s="70">
        <v>104.133</v>
      </c>
      <c r="H66" s="70">
        <v>4.6369999999999996</v>
      </c>
      <c r="I66" s="70">
        <v>102.137</v>
      </c>
      <c r="J66" s="70">
        <v>6.6369999999999996</v>
      </c>
      <c r="K66" s="70">
        <v>0.48699999999999999</v>
      </c>
      <c r="L66" s="70">
        <v>0.13700000000000001</v>
      </c>
      <c r="M66" s="70">
        <v>6.6369999999999996</v>
      </c>
      <c r="N66" s="70">
        <v>100.137</v>
      </c>
      <c r="O66" s="70">
        <v>0.13700000000000001</v>
      </c>
      <c r="P66" s="70">
        <v>4.1369999999999996</v>
      </c>
      <c r="Q66" s="70">
        <v>0.63700000000000001</v>
      </c>
      <c r="R66" s="70">
        <v>0.13700000000000001</v>
      </c>
    </row>
    <row r="67" spans="2:18" x14ac:dyDescent="0.25">
      <c r="B67" s="8"/>
      <c r="C67" s="64">
        <v>2500</v>
      </c>
      <c r="D67" s="65" t="s">
        <v>144</v>
      </c>
      <c r="E67" s="64"/>
      <c r="F67" s="66"/>
      <c r="G67" s="99">
        <v>6.5</v>
      </c>
      <c r="H67" s="99">
        <v>0</v>
      </c>
      <c r="I67" s="99">
        <v>5</v>
      </c>
      <c r="J67" s="99">
        <v>0</v>
      </c>
      <c r="K67" s="99">
        <v>0</v>
      </c>
      <c r="L67" s="99">
        <v>0</v>
      </c>
      <c r="M67" s="99">
        <v>0</v>
      </c>
      <c r="N67" s="99">
        <v>6.5</v>
      </c>
      <c r="O67" s="99">
        <v>0</v>
      </c>
      <c r="P67" s="99">
        <v>0</v>
      </c>
      <c r="Q67" s="99">
        <v>0</v>
      </c>
      <c r="R67" s="99">
        <v>0</v>
      </c>
    </row>
    <row r="68" spans="2:18" x14ac:dyDescent="0.25">
      <c r="B68" s="8"/>
      <c r="C68" s="96"/>
      <c r="D68" s="97"/>
      <c r="E68" s="68">
        <v>25201</v>
      </c>
      <c r="F68" s="69" t="s">
        <v>189</v>
      </c>
      <c r="G68" s="70">
        <v>2.1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1.5</v>
      </c>
      <c r="O68" s="70">
        <v>0</v>
      </c>
      <c r="P68" s="70">
        <v>0</v>
      </c>
      <c r="Q68" s="70">
        <v>0</v>
      </c>
      <c r="R68" s="70">
        <v>0</v>
      </c>
    </row>
    <row r="69" spans="2:18" x14ac:dyDescent="0.25">
      <c r="B69" s="8"/>
      <c r="C69" s="4"/>
      <c r="D69" s="8"/>
      <c r="E69" s="68">
        <v>25501</v>
      </c>
      <c r="F69" s="69" t="s">
        <v>43</v>
      </c>
      <c r="G69" s="70">
        <v>4.4000000000000004</v>
      </c>
      <c r="H69" s="70">
        <v>0</v>
      </c>
      <c r="I69" s="70">
        <v>5</v>
      </c>
      <c r="J69" s="70">
        <v>0</v>
      </c>
      <c r="K69" s="70">
        <v>0</v>
      </c>
      <c r="L69" s="70">
        <v>0</v>
      </c>
      <c r="M69" s="70">
        <v>0</v>
      </c>
      <c r="N69" s="70">
        <v>5</v>
      </c>
      <c r="O69" s="70">
        <v>0</v>
      </c>
      <c r="P69" s="70">
        <v>0</v>
      </c>
      <c r="Q69" s="70">
        <v>0</v>
      </c>
      <c r="R69" s="70">
        <v>0</v>
      </c>
    </row>
    <row r="70" spans="2:18" x14ac:dyDescent="0.25">
      <c r="B70" s="8"/>
      <c r="C70" s="64">
        <v>2600</v>
      </c>
      <c r="D70" s="65" t="s">
        <v>145</v>
      </c>
      <c r="E70" s="64"/>
      <c r="F70" s="66"/>
      <c r="G70" s="67">
        <v>361.58500000000004</v>
      </c>
      <c r="H70" s="67">
        <v>299.733</v>
      </c>
      <c r="I70" s="67">
        <v>351.58100000000002</v>
      </c>
      <c r="J70" s="67">
        <v>298.95699999999999</v>
      </c>
      <c r="K70" s="67">
        <v>348.95697000000007</v>
      </c>
      <c r="L70" s="67">
        <v>298.95699999999999</v>
      </c>
      <c r="M70" s="67">
        <v>348.95699999999999</v>
      </c>
      <c r="N70" s="67">
        <v>300.80500000000001</v>
      </c>
      <c r="O70" s="67">
        <v>298.95699999999999</v>
      </c>
      <c r="P70" s="67">
        <v>299.733</v>
      </c>
      <c r="Q70" s="67">
        <v>299.733</v>
      </c>
      <c r="R70" s="67">
        <v>299.733</v>
      </c>
    </row>
    <row r="71" spans="2:18" ht="45" x14ac:dyDescent="0.25">
      <c r="B71" s="8"/>
      <c r="C71" s="4"/>
      <c r="D71" s="8"/>
      <c r="E71" s="68">
        <v>26102</v>
      </c>
      <c r="F71" s="69" t="s">
        <v>44</v>
      </c>
      <c r="G71" s="70">
        <v>240.214</v>
      </c>
      <c r="H71" s="70">
        <v>178.21999999999997</v>
      </c>
      <c r="I71" s="70">
        <v>230.21</v>
      </c>
      <c r="J71" s="70">
        <v>180.21</v>
      </c>
      <c r="K71" s="70">
        <v>180.20997000000003</v>
      </c>
      <c r="L71" s="70">
        <v>180.21</v>
      </c>
      <c r="M71" s="70">
        <v>180.21</v>
      </c>
      <c r="N71" s="70">
        <v>180.21</v>
      </c>
      <c r="O71" s="70">
        <v>180.21</v>
      </c>
      <c r="P71" s="70">
        <v>180.21</v>
      </c>
      <c r="Q71" s="70">
        <v>180.21</v>
      </c>
      <c r="R71" s="70">
        <v>180.21</v>
      </c>
    </row>
    <row r="72" spans="2:18" ht="30" x14ac:dyDescent="0.25">
      <c r="B72" s="8"/>
      <c r="C72" s="4"/>
      <c r="D72" s="8"/>
      <c r="E72" s="68">
        <v>26103</v>
      </c>
      <c r="F72" s="69" t="s">
        <v>45</v>
      </c>
      <c r="G72" s="70">
        <v>118.747</v>
      </c>
      <c r="H72" s="70">
        <v>118.747</v>
      </c>
      <c r="I72" s="70">
        <v>118.747</v>
      </c>
      <c r="J72" s="70">
        <v>118.747</v>
      </c>
      <c r="K72" s="70">
        <v>168.74700000000001</v>
      </c>
      <c r="L72" s="70">
        <v>118.747</v>
      </c>
      <c r="M72" s="70">
        <v>168.74700000000001</v>
      </c>
      <c r="N72" s="70">
        <v>118.747</v>
      </c>
      <c r="O72" s="70">
        <v>118.747</v>
      </c>
      <c r="P72" s="70">
        <v>118.747</v>
      </c>
      <c r="Q72" s="70">
        <v>118.747</v>
      </c>
      <c r="R72" s="70">
        <v>118.747</v>
      </c>
    </row>
    <row r="73" spans="2:18" ht="30" x14ac:dyDescent="0.25">
      <c r="B73" s="8"/>
      <c r="C73" s="4"/>
      <c r="D73" s="8"/>
      <c r="E73" s="68">
        <v>26105</v>
      </c>
      <c r="F73" s="69" t="s">
        <v>46</v>
      </c>
      <c r="G73" s="70">
        <v>2.6240000000000001</v>
      </c>
      <c r="H73" s="70">
        <v>2.766</v>
      </c>
      <c r="I73" s="70">
        <v>2.6240000000000001</v>
      </c>
      <c r="J73" s="70">
        <v>0</v>
      </c>
      <c r="K73" s="70">
        <v>0</v>
      </c>
      <c r="L73" s="70">
        <v>0</v>
      </c>
      <c r="M73" s="70">
        <v>0</v>
      </c>
      <c r="N73" s="70">
        <v>1.8480000000000001</v>
      </c>
      <c r="O73" s="70">
        <v>0</v>
      </c>
      <c r="P73" s="70">
        <v>0.77600000000000002</v>
      </c>
      <c r="Q73" s="70">
        <v>0.77600000000000002</v>
      </c>
      <c r="R73" s="70">
        <v>0.77600000000000002</v>
      </c>
    </row>
    <row r="74" spans="2:18" x14ac:dyDescent="0.25">
      <c r="B74" s="8"/>
      <c r="C74" s="64">
        <v>2700</v>
      </c>
      <c r="D74" s="65" t="s">
        <v>146</v>
      </c>
      <c r="E74" s="64"/>
      <c r="F74" s="66"/>
      <c r="G74" s="67">
        <v>162.64299999999997</v>
      </c>
      <c r="H74" s="67">
        <v>136.72200000000001</v>
      </c>
      <c r="I74" s="67">
        <v>162.38800000000001</v>
      </c>
      <c r="J74" s="67">
        <v>136.721</v>
      </c>
      <c r="K74" s="67">
        <v>46.128999999999998</v>
      </c>
      <c r="L74" s="67">
        <v>46.128999999999998</v>
      </c>
      <c r="M74" s="67">
        <v>91.424999999999997</v>
      </c>
      <c r="N74" s="67">
        <v>117.342</v>
      </c>
      <c r="O74" s="67">
        <v>23.480999999999998</v>
      </c>
      <c r="P74" s="67">
        <v>23.480999999999998</v>
      </c>
      <c r="Q74" s="67">
        <v>23.480999999999998</v>
      </c>
      <c r="R74" s="67">
        <v>23.480999999999998</v>
      </c>
    </row>
    <row r="75" spans="2:18" x14ac:dyDescent="0.25">
      <c r="B75" s="8"/>
      <c r="C75" s="4"/>
      <c r="D75" s="8"/>
      <c r="E75" s="68">
        <v>27101</v>
      </c>
      <c r="F75" s="69" t="s">
        <v>47</v>
      </c>
      <c r="G75" s="70">
        <v>15.837</v>
      </c>
      <c r="H75" s="70">
        <v>0.83299999999999996</v>
      </c>
      <c r="I75" s="70">
        <v>15.833</v>
      </c>
      <c r="J75" s="70">
        <v>0.83299999999999996</v>
      </c>
      <c r="K75" s="70">
        <v>0.83299999999999996</v>
      </c>
      <c r="L75" s="70">
        <v>0.83299999999999996</v>
      </c>
      <c r="M75" s="70">
        <v>0.83299999999999996</v>
      </c>
      <c r="N75" s="70">
        <v>15.833</v>
      </c>
      <c r="O75" s="70">
        <v>0.83299999999999996</v>
      </c>
      <c r="P75" s="70">
        <v>0.83299999999999996</v>
      </c>
      <c r="Q75" s="70">
        <v>0.83299999999999996</v>
      </c>
      <c r="R75" s="70">
        <v>0.83299999999999996</v>
      </c>
    </row>
    <row r="76" spans="2:18" x14ac:dyDescent="0.25">
      <c r="B76" s="8"/>
      <c r="C76" s="4"/>
      <c r="D76" s="8"/>
      <c r="E76" s="68">
        <v>27201</v>
      </c>
      <c r="F76" s="69" t="s">
        <v>48</v>
      </c>
      <c r="G76" s="70">
        <v>10</v>
      </c>
      <c r="H76" s="70">
        <v>0</v>
      </c>
      <c r="I76" s="70">
        <v>10</v>
      </c>
      <c r="J76" s="70">
        <v>0</v>
      </c>
      <c r="K76" s="70">
        <v>0</v>
      </c>
      <c r="L76" s="70">
        <v>0</v>
      </c>
      <c r="M76" s="70">
        <v>0</v>
      </c>
      <c r="N76" s="70">
        <v>10</v>
      </c>
      <c r="O76" s="70">
        <v>0</v>
      </c>
      <c r="P76" s="70">
        <v>0</v>
      </c>
      <c r="Q76" s="70">
        <v>0</v>
      </c>
      <c r="R76" s="70">
        <v>0</v>
      </c>
    </row>
    <row r="77" spans="2:18" x14ac:dyDescent="0.25">
      <c r="B77" s="8"/>
      <c r="C77" s="4"/>
      <c r="D77" s="8"/>
      <c r="E77" s="68">
        <v>27301</v>
      </c>
      <c r="F77" s="69" t="s">
        <v>49</v>
      </c>
      <c r="G77" s="70">
        <v>135.88999999999999</v>
      </c>
      <c r="H77" s="70">
        <v>135.88900000000001</v>
      </c>
      <c r="I77" s="70">
        <v>135.88800000000001</v>
      </c>
      <c r="J77" s="70">
        <v>135.88800000000001</v>
      </c>
      <c r="K77" s="70">
        <v>45.295999999999999</v>
      </c>
      <c r="L77" s="70">
        <v>45.295999999999999</v>
      </c>
      <c r="M77" s="70">
        <v>90.591999999999999</v>
      </c>
      <c r="N77" s="70">
        <v>90.591999999999999</v>
      </c>
      <c r="O77" s="70">
        <v>22.648</v>
      </c>
      <c r="P77" s="70">
        <v>22.648</v>
      </c>
      <c r="Q77" s="70">
        <v>22.648</v>
      </c>
      <c r="R77" s="70">
        <v>22.648</v>
      </c>
    </row>
    <row r="78" spans="2:18" x14ac:dyDescent="0.25">
      <c r="B78" s="8"/>
      <c r="C78" s="4"/>
      <c r="D78" s="8"/>
      <c r="E78" s="93">
        <v>27401</v>
      </c>
      <c r="F78" s="94" t="s">
        <v>192</v>
      </c>
      <c r="G78" s="95">
        <v>0.66600000000000004</v>
      </c>
      <c r="H78" s="95">
        <v>0</v>
      </c>
      <c r="I78" s="95">
        <v>0.66700000000000004</v>
      </c>
      <c r="J78" s="95">
        <v>0</v>
      </c>
      <c r="K78" s="95">
        <v>0</v>
      </c>
      <c r="L78" s="95">
        <v>0</v>
      </c>
      <c r="M78" s="95">
        <v>0</v>
      </c>
      <c r="N78" s="95">
        <v>0.66700000000000004</v>
      </c>
      <c r="O78" s="95">
        <v>0</v>
      </c>
      <c r="P78" s="95">
        <v>0</v>
      </c>
      <c r="Q78" s="95">
        <v>0</v>
      </c>
      <c r="R78" s="95">
        <v>0</v>
      </c>
    </row>
    <row r="79" spans="2:18" x14ac:dyDescent="0.25">
      <c r="B79" s="8"/>
      <c r="C79" s="4"/>
      <c r="D79" s="8"/>
      <c r="E79" s="93">
        <v>27501</v>
      </c>
      <c r="F79" s="94" t="s">
        <v>202</v>
      </c>
      <c r="G79" s="95">
        <v>0.25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0.25</v>
      </c>
      <c r="O79" s="95">
        <v>0</v>
      </c>
      <c r="P79" s="95">
        <v>0</v>
      </c>
      <c r="Q79" s="95">
        <v>0</v>
      </c>
      <c r="R79" s="95">
        <v>0</v>
      </c>
    </row>
    <row r="80" spans="2:18" x14ac:dyDescent="0.25">
      <c r="B80" s="8"/>
      <c r="C80" s="64">
        <v>2900</v>
      </c>
      <c r="D80" s="65" t="s">
        <v>147</v>
      </c>
      <c r="E80" s="64"/>
      <c r="F80" s="66"/>
      <c r="G80" s="67">
        <v>38.509</v>
      </c>
      <c r="H80" s="67">
        <v>27.009</v>
      </c>
      <c r="I80" s="67">
        <v>36.225999999999999</v>
      </c>
      <c r="J80" s="67">
        <v>7.4649999999999999</v>
      </c>
      <c r="K80" s="67">
        <v>4.9820000000000002</v>
      </c>
      <c r="L80" s="67">
        <v>12.802999999999999</v>
      </c>
      <c r="M80" s="67">
        <v>7.8930000000000007</v>
      </c>
      <c r="N80" s="67">
        <v>34.998999999999995</v>
      </c>
      <c r="O80" s="67">
        <v>10.376999999999999</v>
      </c>
      <c r="P80" s="67">
        <v>4.6870000000000003</v>
      </c>
      <c r="Q80" s="67">
        <v>6.2800000000000011</v>
      </c>
      <c r="R80" s="67">
        <v>6.9799999999999995</v>
      </c>
    </row>
    <row r="81" spans="2:18" x14ac:dyDescent="0.25">
      <c r="B81" s="8"/>
      <c r="C81" s="4"/>
      <c r="D81" s="8"/>
      <c r="E81" s="68">
        <v>29101</v>
      </c>
      <c r="F81" s="69" t="s">
        <v>50</v>
      </c>
      <c r="G81" s="70">
        <v>0.72899999999999998</v>
      </c>
      <c r="H81" s="70">
        <v>1.931</v>
      </c>
      <c r="I81" s="70">
        <v>0.72099999999999997</v>
      </c>
      <c r="J81" s="70">
        <v>0.373</v>
      </c>
      <c r="K81" s="70">
        <v>0.75800000000000001</v>
      </c>
      <c r="L81" s="70">
        <v>1.93</v>
      </c>
      <c r="M81" s="70">
        <v>0.45900000000000002</v>
      </c>
      <c r="N81" s="70">
        <v>0.72099999999999997</v>
      </c>
      <c r="O81" s="70">
        <v>0.876</v>
      </c>
      <c r="P81" s="70">
        <v>0.98099999999999998</v>
      </c>
      <c r="Q81" s="70">
        <v>0.45900000000000002</v>
      </c>
      <c r="R81" s="70">
        <v>0.61899999999999999</v>
      </c>
    </row>
    <row r="82" spans="2:18" x14ac:dyDescent="0.25">
      <c r="B82" s="8"/>
      <c r="C82" s="4"/>
      <c r="D82" s="8"/>
      <c r="E82" s="68">
        <v>29201</v>
      </c>
      <c r="F82" s="69" t="s">
        <v>51</v>
      </c>
      <c r="G82" s="70">
        <v>12.679</v>
      </c>
      <c r="H82" s="70">
        <v>8.8520000000000003</v>
      </c>
      <c r="I82" s="70">
        <v>11.497</v>
      </c>
      <c r="J82" s="70">
        <v>1.4530000000000001</v>
      </c>
      <c r="K82" s="70">
        <v>1.53</v>
      </c>
      <c r="L82" s="70">
        <v>5.0750000000000002</v>
      </c>
      <c r="M82" s="70">
        <v>2.3210000000000002</v>
      </c>
      <c r="N82" s="70">
        <v>12.19</v>
      </c>
      <c r="O82" s="70">
        <v>4.2279999999999998</v>
      </c>
      <c r="P82" s="70">
        <v>0.76</v>
      </c>
      <c r="Q82" s="70">
        <v>3.1480000000000001</v>
      </c>
      <c r="R82" s="70">
        <v>3.4569999999999999</v>
      </c>
    </row>
    <row r="83" spans="2:18" ht="30" x14ac:dyDescent="0.25">
      <c r="B83" s="8"/>
      <c r="C83" s="4"/>
      <c r="D83" s="8"/>
      <c r="E83" s="68">
        <v>29301</v>
      </c>
      <c r="F83" s="69" t="s">
        <v>52</v>
      </c>
      <c r="G83" s="70">
        <v>0.66700000000000004</v>
      </c>
      <c r="H83" s="70">
        <v>0</v>
      </c>
      <c r="I83" s="70">
        <v>1.3169999999999999</v>
      </c>
      <c r="J83" s="70">
        <v>0</v>
      </c>
      <c r="K83" s="70">
        <v>0</v>
      </c>
      <c r="L83" s="70">
        <v>0</v>
      </c>
      <c r="M83" s="70">
        <v>0.4</v>
      </c>
      <c r="N83" s="70">
        <v>0.81699999999999995</v>
      </c>
      <c r="O83" s="70">
        <v>0</v>
      </c>
      <c r="P83" s="70">
        <v>0</v>
      </c>
      <c r="Q83" s="70">
        <v>0.4</v>
      </c>
      <c r="R83" s="70">
        <v>0</v>
      </c>
    </row>
    <row r="84" spans="2:18" x14ac:dyDescent="0.25">
      <c r="B84" s="8"/>
      <c r="C84" s="4"/>
      <c r="D84" s="8"/>
      <c r="E84" s="68">
        <v>29401</v>
      </c>
      <c r="F84" s="69" t="s">
        <v>53</v>
      </c>
      <c r="G84" s="70">
        <v>0</v>
      </c>
      <c r="H84" s="70">
        <v>1.5</v>
      </c>
      <c r="I84" s="70">
        <v>1</v>
      </c>
      <c r="J84" s="70">
        <v>0</v>
      </c>
      <c r="K84" s="70">
        <v>0</v>
      </c>
      <c r="L84" s="70">
        <v>1</v>
      </c>
      <c r="M84" s="70">
        <v>0</v>
      </c>
      <c r="N84" s="70">
        <v>0</v>
      </c>
      <c r="O84" s="70">
        <v>3</v>
      </c>
      <c r="P84" s="70">
        <v>0</v>
      </c>
      <c r="Q84" s="70">
        <v>0</v>
      </c>
      <c r="R84" s="70">
        <v>0</v>
      </c>
    </row>
    <row r="85" spans="2:18" x14ac:dyDescent="0.25">
      <c r="B85" s="8"/>
      <c r="C85" s="4"/>
      <c r="D85" s="8"/>
      <c r="E85" s="68">
        <v>29601</v>
      </c>
      <c r="F85" s="69" t="s">
        <v>54</v>
      </c>
      <c r="G85" s="70">
        <v>9.4339999999999993</v>
      </c>
      <c r="H85" s="70">
        <v>14.726000000000001</v>
      </c>
      <c r="I85" s="70">
        <v>6.69</v>
      </c>
      <c r="J85" s="70">
        <v>5.6390000000000002</v>
      </c>
      <c r="K85" s="70">
        <v>2.694</v>
      </c>
      <c r="L85" s="70">
        <v>4.798</v>
      </c>
      <c r="M85" s="70">
        <v>4.7130000000000001</v>
      </c>
      <c r="N85" s="70">
        <v>6.27</v>
      </c>
      <c r="O85" s="70">
        <v>2.2730000000000001</v>
      </c>
      <c r="P85" s="70">
        <v>2.9460000000000002</v>
      </c>
      <c r="Q85" s="70">
        <v>2.2730000000000001</v>
      </c>
      <c r="R85" s="70">
        <v>2.9039999999999999</v>
      </c>
    </row>
    <row r="86" spans="2:18" x14ac:dyDescent="0.25">
      <c r="B86" s="8"/>
      <c r="C86" s="4"/>
      <c r="D86" s="8"/>
      <c r="E86" s="68">
        <v>29801</v>
      </c>
      <c r="F86" s="69" t="s">
        <v>55</v>
      </c>
      <c r="G86" s="70">
        <v>13.333</v>
      </c>
      <c r="H86" s="70">
        <v>0</v>
      </c>
      <c r="I86" s="70">
        <v>13.334</v>
      </c>
      <c r="J86" s="70">
        <v>0</v>
      </c>
      <c r="K86" s="70">
        <v>0</v>
      </c>
      <c r="L86" s="70">
        <v>0</v>
      </c>
      <c r="M86" s="70">
        <v>0</v>
      </c>
      <c r="N86" s="70">
        <v>13.334</v>
      </c>
      <c r="O86" s="70">
        <v>0</v>
      </c>
      <c r="P86" s="70">
        <v>0</v>
      </c>
      <c r="Q86" s="70">
        <v>0</v>
      </c>
      <c r="R86" s="70">
        <v>0</v>
      </c>
    </row>
    <row r="87" spans="2:18" x14ac:dyDescent="0.25">
      <c r="B87" s="8"/>
      <c r="C87" s="4"/>
      <c r="D87" s="8"/>
      <c r="E87" s="68">
        <v>29901</v>
      </c>
      <c r="F87" s="69" t="s">
        <v>56</v>
      </c>
      <c r="G87" s="70">
        <v>1.667</v>
      </c>
      <c r="H87" s="70">
        <v>0</v>
      </c>
      <c r="I87" s="70">
        <v>1.667</v>
      </c>
      <c r="J87" s="70">
        <v>0</v>
      </c>
      <c r="K87" s="70">
        <v>0</v>
      </c>
      <c r="L87" s="70">
        <v>0</v>
      </c>
      <c r="M87" s="70">
        <v>0</v>
      </c>
      <c r="N87" s="70">
        <v>1.667</v>
      </c>
      <c r="O87" s="70">
        <v>0</v>
      </c>
      <c r="P87" s="70">
        <v>0</v>
      </c>
      <c r="Q87" s="70">
        <v>0</v>
      </c>
      <c r="R87" s="70">
        <v>0</v>
      </c>
    </row>
    <row r="88" spans="2:18" x14ac:dyDescent="0.25">
      <c r="B88" s="60" t="s">
        <v>57</v>
      </c>
      <c r="C88" s="61"/>
      <c r="D88" s="60"/>
      <c r="E88" s="61"/>
      <c r="F88" s="62"/>
      <c r="G88" s="63">
        <v>122710.13198000001</v>
      </c>
      <c r="H88" s="63">
        <v>125384.55703</v>
      </c>
      <c r="I88" s="63">
        <v>130729.30025999997</v>
      </c>
      <c r="J88" s="63">
        <v>94178.573969999998</v>
      </c>
      <c r="K88" s="63">
        <v>99322.630010000008</v>
      </c>
      <c r="L88" s="63">
        <v>96855.822000000015</v>
      </c>
      <c r="M88" s="63">
        <v>112844.83099999999</v>
      </c>
      <c r="N88" s="63">
        <v>92991.926000000007</v>
      </c>
      <c r="O88" s="63">
        <v>107210.61499999999</v>
      </c>
      <c r="P88" s="63">
        <v>106257.702</v>
      </c>
      <c r="Q88" s="63">
        <v>112292.85500000001</v>
      </c>
      <c r="R88" s="63">
        <v>98712.58</v>
      </c>
    </row>
    <row r="89" spans="2:18" x14ac:dyDescent="0.25">
      <c r="B89" s="8"/>
      <c r="C89" s="64">
        <v>3100</v>
      </c>
      <c r="D89" s="65" t="s">
        <v>148</v>
      </c>
      <c r="E89" s="64"/>
      <c r="F89" s="66"/>
      <c r="G89" s="67">
        <v>41207.279000000002</v>
      </c>
      <c r="H89" s="67">
        <v>23696.574999999997</v>
      </c>
      <c r="I89" s="67">
        <v>23903.736000000001</v>
      </c>
      <c r="J89" s="67">
        <v>22029.226999999999</v>
      </c>
      <c r="K89" s="67">
        <v>22076.771000000001</v>
      </c>
      <c r="L89" s="67">
        <v>22919.675999999999</v>
      </c>
      <c r="M89" s="67">
        <v>22067.932000000001</v>
      </c>
      <c r="N89" s="67">
        <v>22074.236000000001</v>
      </c>
      <c r="O89" s="67">
        <v>22970.754000000001</v>
      </c>
      <c r="P89" s="67">
        <v>22070.993999999999</v>
      </c>
      <c r="Q89" s="67">
        <v>22060.432000000001</v>
      </c>
      <c r="R89" s="67">
        <v>22028.159</v>
      </c>
    </row>
    <row r="90" spans="2:18" x14ac:dyDescent="0.25">
      <c r="B90" s="8"/>
      <c r="C90" s="4"/>
      <c r="D90" s="8"/>
      <c r="E90" s="68">
        <v>31101</v>
      </c>
      <c r="F90" s="69" t="s">
        <v>58</v>
      </c>
      <c r="G90" s="70">
        <v>680.3449999999998</v>
      </c>
      <c r="H90" s="70">
        <v>664.42499999999995</v>
      </c>
      <c r="I90" s="70">
        <v>683.60199999999998</v>
      </c>
      <c r="J90" s="70">
        <v>662.92700000000002</v>
      </c>
      <c r="K90" s="70">
        <v>684.44600000000003</v>
      </c>
      <c r="L90" s="70">
        <v>671.04700000000003</v>
      </c>
      <c r="M90" s="70">
        <v>692.02</v>
      </c>
      <c r="N90" s="70">
        <v>670.76499999999999</v>
      </c>
      <c r="O90" s="70">
        <v>690.47699999999998</v>
      </c>
      <c r="P90" s="70">
        <v>664.16899999999998</v>
      </c>
      <c r="Q90" s="70">
        <v>683.3</v>
      </c>
      <c r="R90" s="70">
        <v>661.65599999999995</v>
      </c>
    </row>
    <row r="91" spans="2:18" x14ac:dyDescent="0.25">
      <c r="B91" s="8"/>
      <c r="C91" s="4"/>
      <c r="D91" s="8"/>
      <c r="E91" s="68">
        <v>31201</v>
      </c>
      <c r="F91" s="69" t="s">
        <v>193</v>
      </c>
      <c r="G91" s="70">
        <v>15.004</v>
      </c>
      <c r="H91" s="70">
        <v>3.3330000000000002</v>
      </c>
      <c r="I91" s="70">
        <v>13</v>
      </c>
      <c r="J91" s="70">
        <v>3.3330000000000002</v>
      </c>
      <c r="K91" s="70">
        <v>5.3330000000000002</v>
      </c>
      <c r="L91" s="70">
        <v>3.3330000000000002</v>
      </c>
      <c r="M91" s="70">
        <v>4.3330000000000002</v>
      </c>
      <c r="N91" s="70">
        <v>10</v>
      </c>
      <c r="O91" s="70">
        <v>3.8330000000000002</v>
      </c>
      <c r="P91" s="70">
        <v>3.3330000000000002</v>
      </c>
      <c r="Q91" s="70">
        <v>3.8330000000000002</v>
      </c>
      <c r="R91" s="70">
        <v>3.3330000000000002</v>
      </c>
    </row>
    <row r="92" spans="2:18" x14ac:dyDescent="0.25">
      <c r="B92" s="8"/>
      <c r="C92" s="4"/>
      <c r="D92" s="8"/>
      <c r="E92" s="68">
        <v>31301</v>
      </c>
      <c r="F92" s="69" t="s">
        <v>59</v>
      </c>
      <c r="G92" s="70">
        <v>173.803</v>
      </c>
      <c r="H92" s="70">
        <v>161.50299999999993</v>
      </c>
      <c r="I92" s="70">
        <v>163.40299999999999</v>
      </c>
      <c r="J92" s="70">
        <v>162.90299999999999</v>
      </c>
      <c r="K92" s="70">
        <v>163.803</v>
      </c>
      <c r="L92" s="70">
        <v>162.10300000000001</v>
      </c>
      <c r="M92" s="70">
        <v>165.31899999999999</v>
      </c>
      <c r="N92" s="70">
        <v>162.21899999999999</v>
      </c>
      <c r="O92" s="70">
        <v>164.119</v>
      </c>
      <c r="P92" s="70">
        <v>162.81899999999999</v>
      </c>
      <c r="Q92" s="70">
        <v>163.71899999999999</v>
      </c>
      <c r="R92" s="70">
        <v>161.81899999999999</v>
      </c>
    </row>
    <row r="93" spans="2:18" x14ac:dyDescent="0.25">
      <c r="B93" s="8"/>
      <c r="C93" s="4"/>
      <c r="D93" s="8"/>
      <c r="E93" s="68">
        <v>31401</v>
      </c>
      <c r="F93" s="69" t="s">
        <v>60</v>
      </c>
      <c r="G93" s="70">
        <v>419.16300000000001</v>
      </c>
      <c r="H93" s="70">
        <v>419.16699999999997</v>
      </c>
      <c r="I93" s="70">
        <v>419.16699999999997</v>
      </c>
      <c r="J93" s="70">
        <v>419.16699999999997</v>
      </c>
      <c r="K93" s="70">
        <v>419.16699999999997</v>
      </c>
      <c r="L93" s="70">
        <v>419.16699999999997</v>
      </c>
      <c r="M93" s="70">
        <v>419.16699999999997</v>
      </c>
      <c r="N93" s="70">
        <v>419.16699999999997</v>
      </c>
      <c r="O93" s="70">
        <v>419.16699999999997</v>
      </c>
      <c r="P93" s="70">
        <v>419.16699999999997</v>
      </c>
      <c r="Q93" s="70">
        <v>419.16699999999997</v>
      </c>
      <c r="R93" s="70">
        <v>419.16699999999997</v>
      </c>
    </row>
    <row r="94" spans="2:18" x14ac:dyDescent="0.25">
      <c r="B94" s="8"/>
      <c r="C94" s="4"/>
      <c r="D94" s="8"/>
      <c r="E94" s="68">
        <v>31501</v>
      </c>
      <c r="F94" s="69" t="s">
        <v>61</v>
      </c>
      <c r="G94" s="70">
        <v>166.16399999999999</v>
      </c>
      <c r="H94" s="70">
        <v>166.16399999999999</v>
      </c>
      <c r="I94" s="70">
        <v>166.16399999999999</v>
      </c>
      <c r="J94" s="70">
        <v>166.16399999999999</v>
      </c>
      <c r="K94" s="70">
        <v>166.16399999999999</v>
      </c>
      <c r="L94" s="70">
        <v>166.16399999999999</v>
      </c>
      <c r="M94" s="70">
        <v>166.16399999999999</v>
      </c>
      <c r="N94" s="70">
        <v>166.16399999999999</v>
      </c>
      <c r="O94" s="70">
        <v>166.16399999999999</v>
      </c>
      <c r="P94" s="70">
        <v>166.16399999999999</v>
      </c>
      <c r="Q94" s="70">
        <v>166.16399999999999</v>
      </c>
      <c r="R94" s="70">
        <v>166.16399999999999</v>
      </c>
    </row>
    <row r="95" spans="2:18" x14ac:dyDescent="0.25">
      <c r="B95" s="8"/>
      <c r="C95" s="4"/>
      <c r="D95" s="8"/>
      <c r="E95" s="68">
        <v>31601</v>
      </c>
      <c r="F95" s="69" t="s">
        <v>62</v>
      </c>
      <c r="G95" s="70">
        <v>2.8</v>
      </c>
      <c r="H95" s="70">
        <v>2.8</v>
      </c>
      <c r="I95" s="70">
        <v>2.8</v>
      </c>
      <c r="J95" s="70">
        <v>2.8</v>
      </c>
      <c r="K95" s="70">
        <v>2.8</v>
      </c>
      <c r="L95" s="70">
        <v>2.8</v>
      </c>
      <c r="M95" s="70">
        <v>2.8</v>
      </c>
      <c r="N95" s="70">
        <v>2.8</v>
      </c>
      <c r="O95" s="70">
        <v>2.8</v>
      </c>
      <c r="P95" s="70">
        <v>2.8</v>
      </c>
      <c r="Q95" s="70">
        <v>2.8</v>
      </c>
      <c r="R95" s="70">
        <v>2.8</v>
      </c>
    </row>
    <row r="96" spans="2:18" x14ac:dyDescent="0.25">
      <c r="B96" s="8"/>
      <c r="C96" s="4"/>
      <c r="D96" s="8"/>
      <c r="E96" s="68">
        <v>31602</v>
      </c>
      <c r="F96" s="69" t="s">
        <v>63</v>
      </c>
      <c r="G96" s="70">
        <v>3307.1060000000002</v>
      </c>
      <c r="H96" s="70">
        <v>1651.171</v>
      </c>
      <c r="I96" s="70">
        <v>914.572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</row>
    <row r="97" spans="2:18" x14ac:dyDescent="0.25">
      <c r="B97" s="8"/>
      <c r="C97" s="4"/>
      <c r="D97" s="8"/>
      <c r="E97" s="68">
        <v>31701</v>
      </c>
      <c r="F97" s="69" t="s">
        <v>64</v>
      </c>
      <c r="G97" s="70">
        <v>1348.133</v>
      </c>
      <c r="H97" s="70">
        <v>230.47300000000001</v>
      </c>
      <c r="I97" s="70">
        <v>1118.069</v>
      </c>
      <c r="J97" s="70">
        <v>219.59100000000001</v>
      </c>
      <c r="K97" s="70">
        <v>246.76400000000001</v>
      </c>
      <c r="L97" s="70">
        <v>1105.1890000000001</v>
      </c>
      <c r="M97" s="70">
        <v>228.86099999999999</v>
      </c>
      <c r="N97" s="70">
        <v>246.55799999999999</v>
      </c>
      <c r="O97" s="70">
        <v>1134.5719999999999</v>
      </c>
      <c r="P97" s="70">
        <v>260.52800000000002</v>
      </c>
      <c r="Q97" s="70">
        <v>230.941</v>
      </c>
      <c r="R97" s="70">
        <v>221.31899999999999</v>
      </c>
    </row>
    <row r="98" spans="2:18" x14ac:dyDescent="0.25">
      <c r="B98" s="8"/>
      <c r="C98" s="4"/>
      <c r="D98" s="8"/>
      <c r="E98" s="68">
        <v>31801</v>
      </c>
      <c r="F98" s="69" t="s">
        <v>65</v>
      </c>
      <c r="G98" s="70">
        <v>241.49199999999999</v>
      </c>
      <c r="H98" s="70">
        <v>236.762</v>
      </c>
      <c r="I98" s="70">
        <v>241.50200000000001</v>
      </c>
      <c r="J98" s="70">
        <v>231.56299999999999</v>
      </c>
      <c r="K98" s="70">
        <v>227.505</v>
      </c>
      <c r="L98" s="70">
        <v>229.14400000000001</v>
      </c>
      <c r="M98" s="70">
        <v>228.47900000000001</v>
      </c>
      <c r="N98" s="70">
        <v>235.107</v>
      </c>
      <c r="O98" s="70">
        <v>228.833</v>
      </c>
      <c r="P98" s="70">
        <v>231.22499999999999</v>
      </c>
      <c r="Q98" s="70">
        <v>229.71899999999999</v>
      </c>
      <c r="R98" s="70">
        <v>231.172</v>
      </c>
    </row>
    <row r="99" spans="2:18" x14ac:dyDescent="0.25">
      <c r="B99" s="8"/>
      <c r="C99" s="4"/>
      <c r="D99" s="8"/>
      <c r="E99" s="68">
        <v>31802</v>
      </c>
      <c r="F99" s="69" t="s">
        <v>66</v>
      </c>
      <c r="G99" s="70">
        <v>0.72699999999999998</v>
      </c>
      <c r="H99" s="70">
        <v>0.06</v>
      </c>
      <c r="I99" s="70">
        <v>0.72699999999999998</v>
      </c>
      <c r="J99" s="70">
        <v>0.06</v>
      </c>
      <c r="K99" s="70">
        <v>0.06</v>
      </c>
      <c r="L99" s="70">
        <v>0</v>
      </c>
      <c r="M99" s="70">
        <v>0.06</v>
      </c>
      <c r="N99" s="70">
        <v>0.72699999999999998</v>
      </c>
      <c r="O99" s="70">
        <v>0.06</v>
      </c>
      <c r="P99" s="70">
        <v>0.06</v>
      </c>
      <c r="Q99" s="70">
        <v>0.06</v>
      </c>
      <c r="R99" s="70">
        <v>0</v>
      </c>
    </row>
    <row r="100" spans="2:18" x14ac:dyDescent="0.25">
      <c r="B100" s="8"/>
      <c r="C100" s="4"/>
      <c r="D100" s="8"/>
      <c r="E100" s="68">
        <v>31901</v>
      </c>
      <c r="F100" s="69" t="s">
        <v>67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x14ac:dyDescent="0.25">
      <c r="B101" s="8"/>
      <c r="C101" s="4"/>
      <c r="D101" s="8"/>
      <c r="E101" s="68">
        <v>31902</v>
      </c>
      <c r="F101" s="69" t="s">
        <v>68</v>
      </c>
      <c r="G101" s="70">
        <v>289.83699999999999</v>
      </c>
      <c r="H101" s="70">
        <v>118.831</v>
      </c>
      <c r="I101" s="70">
        <v>138.83699999999999</v>
      </c>
      <c r="J101" s="70">
        <v>118.827</v>
      </c>
      <c r="K101" s="70">
        <v>118.837</v>
      </c>
      <c r="L101" s="70">
        <v>118.837</v>
      </c>
      <c r="M101" s="70">
        <v>118.837</v>
      </c>
      <c r="N101" s="70">
        <v>118.837</v>
      </c>
      <c r="O101" s="70">
        <v>118.837</v>
      </c>
      <c r="P101" s="70">
        <v>118.837</v>
      </c>
      <c r="Q101" s="70">
        <v>118.837</v>
      </c>
      <c r="R101" s="70">
        <v>118.837</v>
      </c>
    </row>
    <row r="102" spans="2:18" x14ac:dyDescent="0.25">
      <c r="B102" s="8"/>
      <c r="C102" s="4"/>
      <c r="D102" s="8"/>
      <c r="E102" s="68">
        <v>31904</v>
      </c>
      <c r="F102" s="69" t="s">
        <v>69</v>
      </c>
      <c r="G102" s="70">
        <v>34562.705000000002</v>
      </c>
      <c r="H102" s="70">
        <v>20041.885999999999</v>
      </c>
      <c r="I102" s="70">
        <v>20041.893</v>
      </c>
      <c r="J102" s="70">
        <v>20041.892</v>
      </c>
      <c r="K102" s="70">
        <v>20041.892</v>
      </c>
      <c r="L102" s="70">
        <v>20041.892</v>
      </c>
      <c r="M102" s="70">
        <v>20041.892</v>
      </c>
      <c r="N102" s="70">
        <v>20041.892</v>
      </c>
      <c r="O102" s="70">
        <v>20041.892</v>
      </c>
      <c r="P102" s="70">
        <v>20041.892</v>
      </c>
      <c r="Q102" s="70">
        <v>20041.892</v>
      </c>
      <c r="R102" s="70">
        <v>20041.892</v>
      </c>
    </row>
    <row r="103" spans="2:18" x14ac:dyDescent="0.25">
      <c r="B103" s="8"/>
      <c r="C103" s="64">
        <v>3200</v>
      </c>
      <c r="D103" s="65" t="s">
        <v>149</v>
      </c>
      <c r="E103" s="64"/>
      <c r="F103" s="66"/>
      <c r="G103" s="67">
        <v>7823.4409999999989</v>
      </c>
      <c r="H103" s="67">
        <v>7923.3040000000001</v>
      </c>
      <c r="I103" s="67">
        <v>7987.8230000000003</v>
      </c>
      <c r="J103" s="67">
        <v>7845.8919999999998</v>
      </c>
      <c r="K103" s="67">
        <v>7845.6019999999999</v>
      </c>
      <c r="L103" s="67">
        <v>7944.23</v>
      </c>
      <c r="M103" s="67">
        <v>7917.3410000000003</v>
      </c>
      <c r="N103" s="67">
        <v>7843.4089999999997</v>
      </c>
      <c r="O103" s="67">
        <v>7954.23</v>
      </c>
      <c r="P103" s="67">
        <v>7845.2160000000003</v>
      </c>
      <c r="Q103" s="67">
        <v>7843.3950000000004</v>
      </c>
      <c r="R103" s="67">
        <v>7843.3950000000004</v>
      </c>
    </row>
    <row r="104" spans="2:18" x14ac:dyDescent="0.25">
      <c r="B104" s="8"/>
      <c r="C104" s="4"/>
      <c r="D104" s="8"/>
      <c r="E104" s="68">
        <v>32201</v>
      </c>
      <c r="F104" s="69" t="s">
        <v>70</v>
      </c>
      <c r="G104" s="70">
        <v>942.11099999999988</v>
      </c>
      <c r="H104" s="70">
        <v>1171.1110000000001</v>
      </c>
      <c r="I104" s="70">
        <v>1151.1110000000001</v>
      </c>
      <c r="J104" s="70">
        <v>1171.1110000000001</v>
      </c>
      <c r="K104" s="70">
        <v>1171.1110000000001</v>
      </c>
      <c r="L104" s="70">
        <v>1171.1110000000001</v>
      </c>
      <c r="M104" s="70">
        <v>1171.1110000000001</v>
      </c>
      <c r="N104" s="70">
        <v>1171.1110000000001</v>
      </c>
      <c r="O104" s="70">
        <v>1171.1110000000001</v>
      </c>
      <c r="P104" s="70">
        <v>1171.1110000000001</v>
      </c>
      <c r="Q104" s="70">
        <v>1171.1110000000001</v>
      </c>
      <c r="R104" s="70">
        <v>1229.1110000000001</v>
      </c>
    </row>
    <row r="105" spans="2:18" x14ac:dyDescent="0.25">
      <c r="B105" s="8"/>
      <c r="C105" s="4"/>
      <c r="D105" s="8"/>
      <c r="E105" s="68">
        <v>32301</v>
      </c>
      <c r="F105" s="69" t="s">
        <v>71</v>
      </c>
      <c r="G105" s="70">
        <v>0</v>
      </c>
      <c r="H105" s="70">
        <v>55.58</v>
      </c>
      <c r="I105" s="70">
        <v>59.8</v>
      </c>
      <c r="J105" s="70">
        <v>0</v>
      </c>
      <c r="K105" s="70">
        <v>1.71</v>
      </c>
      <c r="L105" s="70">
        <v>0</v>
      </c>
      <c r="M105" s="70">
        <v>59.8</v>
      </c>
      <c r="N105" s="70">
        <v>0</v>
      </c>
      <c r="O105" s="70">
        <v>0</v>
      </c>
      <c r="P105" s="70">
        <v>1.71</v>
      </c>
      <c r="Q105" s="70">
        <v>0</v>
      </c>
      <c r="R105" s="70">
        <v>0</v>
      </c>
    </row>
    <row r="106" spans="2:18" x14ac:dyDescent="0.25">
      <c r="B106" s="8"/>
      <c r="C106" s="4"/>
      <c r="D106" s="8"/>
      <c r="E106" s="68">
        <v>32302</v>
      </c>
      <c r="F106" s="69" t="s">
        <v>72</v>
      </c>
      <c r="G106" s="70">
        <v>0.14499999999999999</v>
      </c>
      <c r="H106" s="70">
        <v>24.329000000000001</v>
      </c>
      <c r="I106" s="70">
        <v>0.628</v>
      </c>
      <c r="J106" s="70">
        <v>0.48299999999999998</v>
      </c>
      <c r="K106" s="70">
        <v>0.48299999999999998</v>
      </c>
      <c r="L106" s="70">
        <v>0.82099999999999995</v>
      </c>
      <c r="M106" s="70">
        <v>0.193</v>
      </c>
      <c r="N106" s="70">
        <v>0</v>
      </c>
      <c r="O106" s="70">
        <v>0.82099999999999995</v>
      </c>
      <c r="P106" s="70">
        <v>9.7000000000000003E-2</v>
      </c>
      <c r="Q106" s="70">
        <v>0</v>
      </c>
      <c r="R106" s="70">
        <v>0</v>
      </c>
    </row>
    <row r="107" spans="2:18" ht="30" x14ac:dyDescent="0.25">
      <c r="B107" s="8"/>
      <c r="C107" s="4"/>
      <c r="D107" s="8"/>
      <c r="E107" s="68">
        <v>32502</v>
      </c>
      <c r="F107" s="69" t="s">
        <v>73</v>
      </c>
      <c r="G107" s="70">
        <v>1109.7339999999999</v>
      </c>
      <c r="H107" s="70">
        <v>1109.7339999999999</v>
      </c>
      <c r="I107" s="70">
        <v>1113.7339999999999</v>
      </c>
      <c r="J107" s="70">
        <v>1109.7339999999999</v>
      </c>
      <c r="K107" s="70">
        <v>1109.7339999999999</v>
      </c>
      <c r="L107" s="70">
        <v>1109.7339999999999</v>
      </c>
      <c r="M107" s="70">
        <v>1109.7339999999999</v>
      </c>
      <c r="N107" s="70">
        <v>1109.7339999999999</v>
      </c>
      <c r="O107" s="70">
        <v>1115.7339999999999</v>
      </c>
      <c r="P107" s="70">
        <v>1109.7339999999999</v>
      </c>
      <c r="Q107" s="70">
        <v>1109.7339999999999</v>
      </c>
      <c r="R107" s="70">
        <v>1109.7339999999999</v>
      </c>
    </row>
    <row r="108" spans="2:18" x14ac:dyDescent="0.25">
      <c r="B108" s="8"/>
      <c r="C108" s="4"/>
      <c r="D108" s="8"/>
      <c r="E108" s="68">
        <v>32601</v>
      </c>
      <c r="F108" s="69" t="s">
        <v>74</v>
      </c>
      <c r="G108" s="70">
        <v>289.16300000000001</v>
      </c>
      <c r="H108" s="70">
        <v>229.167</v>
      </c>
      <c r="I108" s="70">
        <v>229.167</v>
      </c>
      <c r="J108" s="70">
        <v>231.167</v>
      </c>
      <c r="K108" s="70">
        <v>229.167</v>
      </c>
      <c r="L108" s="70">
        <v>229.167</v>
      </c>
      <c r="M108" s="70">
        <v>231.167</v>
      </c>
      <c r="N108" s="70">
        <v>229.167</v>
      </c>
      <c r="O108" s="70">
        <v>233.167</v>
      </c>
      <c r="P108" s="70">
        <v>229.167</v>
      </c>
      <c r="Q108" s="70">
        <v>229.167</v>
      </c>
      <c r="R108" s="70">
        <v>171.167</v>
      </c>
    </row>
    <row r="109" spans="2:18" x14ac:dyDescent="0.25">
      <c r="B109" s="8"/>
      <c r="C109" s="4"/>
      <c r="D109" s="8"/>
      <c r="E109" s="68">
        <v>32701</v>
      </c>
      <c r="F109" s="69" t="s">
        <v>75</v>
      </c>
      <c r="G109" s="70">
        <v>5482.2879999999996</v>
      </c>
      <c r="H109" s="70">
        <v>5333.3829999999998</v>
      </c>
      <c r="I109" s="70">
        <v>5433.3829999999998</v>
      </c>
      <c r="J109" s="70">
        <v>5333.3969999999999</v>
      </c>
      <c r="K109" s="70">
        <v>5333.3969999999999</v>
      </c>
      <c r="L109" s="70">
        <v>5433.3969999999999</v>
      </c>
      <c r="M109" s="70">
        <v>5345.3360000000002</v>
      </c>
      <c r="N109" s="70">
        <v>5333.3969999999999</v>
      </c>
      <c r="O109" s="70">
        <v>5433.3969999999999</v>
      </c>
      <c r="P109" s="70">
        <v>5333.3969999999999</v>
      </c>
      <c r="Q109" s="70">
        <v>5333.3829999999998</v>
      </c>
      <c r="R109" s="70">
        <v>5333.3829999999998</v>
      </c>
    </row>
    <row r="110" spans="2:18" x14ac:dyDescent="0.25">
      <c r="B110" s="8"/>
      <c r="C110" s="4"/>
      <c r="D110" s="8"/>
      <c r="E110" s="68">
        <v>32903</v>
      </c>
      <c r="F110" s="69" t="s">
        <v>76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</row>
    <row r="111" spans="2:18" x14ac:dyDescent="0.25">
      <c r="B111" s="8"/>
      <c r="C111" s="64">
        <v>3300</v>
      </c>
      <c r="D111" s="65" t="s">
        <v>150</v>
      </c>
      <c r="E111" s="64"/>
      <c r="F111" s="66"/>
      <c r="G111" s="67">
        <v>44903.104999999996</v>
      </c>
      <c r="H111" s="67">
        <v>67494.254970000009</v>
      </c>
      <c r="I111" s="67">
        <v>70341.736999999979</v>
      </c>
      <c r="J111" s="67">
        <v>40579.092000000004</v>
      </c>
      <c r="K111" s="67">
        <v>42840.967000000011</v>
      </c>
      <c r="L111" s="67">
        <v>40661.974000000002</v>
      </c>
      <c r="M111" s="67">
        <v>56201.303999999989</v>
      </c>
      <c r="N111" s="67">
        <v>39353.288</v>
      </c>
      <c r="O111" s="67">
        <v>37465.472999999998</v>
      </c>
      <c r="P111" s="67">
        <v>37697.490000000005</v>
      </c>
      <c r="Q111" s="67">
        <v>37925.407999999996</v>
      </c>
      <c r="R111" s="67">
        <v>44104.067000000003</v>
      </c>
    </row>
    <row r="112" spans="2:18" x14ac:dyDescent="0.25">
      <c r="B112" s="8"/>
      <c r="C112" s="4"/>
      <c r="D112" s="8"/>
      <c r="E112" s="68">
        <v>33104</v>
      </c>
      <c r="F112" s="69" t="s">
        <v>77</v>
      </c>
      <c r="G112" s="70">
        <v>16975.5769</v>
      </c>
      <c r="H112" s="70">
        <v>24256.747970000004</v>
      </c>
      <c r="I112" s="70">
        <v>28852.705999999998</v>
      </c>
      <c r="J112" s="70">
        <v>4892.2160000000003</v>
      </c>
      <c r="K112" s="70">
        <v>8178.6940000000004</v>
      </c>
      <c r="L112" s="70">
        <v>3889.194</v>
      </c>
      <c r="M112" s="70">
        <v>15269.648999999999</v>
      </c>
      <c r="N112" s="70">
        <v>4222.2269999999999</v>
      </c>
      <c r="O112" s="70">
        <v>1894.194</v>
      </c>
      <c r="P112" s="70">
        <v>2396.1350000000002</v>
      </c>
      <c r="Q112" s="70">
        <v>2268.694</v>
      </c>
      <c r="R112" s="70">
        <v>5058.6279999999997</v>
      </c>
    </row>
    <row r="113" spans="2:18" x14ac:dyDescent="0.25">
      <c r="B113" s="8"/>
      <c r="C113" s="4"/>
      <c r="D113" s="8"/>
      <c r="E113" s="68">
        <v>33301</v>
      </c>
      <c r="F113" s="69" t="s">
        <v>78</v>
      </c>
      <c r="G113" s="70">
        <v>3283.52</v>
      </c>
      <c r="H113" s="70">
        <v>16926.492999999999</v>
      </c>
      <c r="I113" s="70">
        <v>17612.420999999998</v>
      </c>
      <c r="J113" s="70">
        <v>18526.992999999999</v>
      </c>
      <c r="K113" s="70">
        <v>18526.992999999999</v>
      </c>
      <c r="L113" s="70">
        <v>20134.734</v>
      </c>
      <c r="M113" s="70">
        <v>18526.992999999999</v>
      </c>
      <c r="N113" s="70">
        <v>18526.992999999999</v>
      </c>
      <c r="O113" s="70">
        <v>18526.992999999999</v>
      </c>
      <c r="P113" s="70">
        <v>18526.992999999999</v>
      </c>
      <c r="Q113" s="70">
        <v>18526.992999999999</v>
      </c>
      <c r="R113" s="70">
        <v>18526.992999999999</v>
      </c>
    </row>
    <row r="114" spans="2:18" x14ac:dyDescent="0.25">
      <c r="B114" s="8"/>
      <c r="C114" s="4"/>
      <c r="D114" s="8"/>
      <c r="E114" s="68">
        <v>33302</v>
      </c>
      <c r="F114" s="69" t="s">
        <v>195</v>
      </c>
      <c r="G114" s="70">
        <v>129</v>
      </c>
      <c r="H114" s="70">
        <v>448</v>
      </c>
      <c r="I114" s="70">
        <v>0</v>
      </c>
      <c r="J114" s="70">
        <v>50</v>
      </c>
      <c r="K114" s="70">
        <v>0</v>
      </c>
      <c r="L114" s="70">
        <v>50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</row>
    <row r="115" spans="2:18" x14ac:dyDescent="0.25">
      <c r="B115" s="8"/>
      <c r="C115" s="4"/>
      <c r="D115" s="8"/>
      <c r="E115" s="68">
        <v>33303</v>
      </c>
      <c r="F115" s="69" t="s">
        <v>79</v>
      </c>
      <c r="G115" s="70">
        <v>0</v>
      </c>
      <c r="H115" s="70">
        <v>30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</row>
    <row r="116" spans="2:18" ht="30" x14ac:dyDescent="0.25">
      <c r="B116" s="8"/>
      <c r="C116" s="4"/>
      <c r="D116" s="8"/>
      <c r="E116" s="68">
        <v>33304</v>
      </c>
      <c r="F116" s="69" t="s">
        <v>80</v>
      </c>
      <c r="G116" s="70">
        <v>3194.3119999999999</v>
      </c>
      <c r="H116" s="70">
        <v>4700.24</v>
      </c>
      <c r="I116" s="70">
        <v>4700.2359999999999</v>
      </c>
      <c r="J116" s="70">
        <v>4700.2359999999999</v>
      </c>
      <c r="K116" s="70">
        <v>4700.2359999999999</v>
      </c>
      <c r="L116" s="70">
        <v>4700.2359999999999</v>
      </c>
      <c r="M116" s="70">
        <v>4700.2359999999999</v>
      </c>
      <c r="N116" s="70">
        <v>4700.2359999999999</v>
      </c>
      <c r="O116" s="70">
        <v>4700.2359999999999</v>
      </c>
      <c r="P116" s="70">
        <v>4700.2359999999999</v>
      </c>
      <c r="Q116" s="70">
        <v>4700.2359999999999</v>
      </c>
      <c r="R116" s="70">
        <v>4700.2359999999999</v>
      </c>
    </row>
    <row r="117" spans="2:18" x14ac:dyDescent="0.25">
      <c r="B117" s="8"/>
      <c r="C117" s="4"/>
      <c r="D117" s="8"/>
      <c r="E117" s="68">
        <v>33401</v>
      </c>
      <c r="F117" s="69" t="s">
        <v>81</v>
      </c>
      <c r="G117" s="70">
        <v>541.91600000000005</v>
      </c>
      <c r="H117" s="70">
        <v>285.56700000000001</v>
      </c>
      <c r="I117" s="70">
        <v>-358.084</v>
      </c>
      <c r="J117" s="70">
        <v>1199.1669999999999</v>
      </c>
      <c r="K117" s="70">
        <v>1049.1679999999999</v>
      </c>
      <c r="L117" s="70">
        <v>881.10799999999995</v>
      </c>
      <c r="M117" s="70">
        <v>464.43299999999999</v>
      </c>
      <c r="N117" s="70">
        <v>614.43299999999999</v>
      </c>
      <c r="O117" s="70">
        <v>514.43299999999999</v>
      </c>
      <c r="P117" s="70">
        <v>614.43299999999999</v>
      </c>
      <c r="Q117" s="70">
        <v>664.43299999999999</v>
      </c>
      <c r="R117" s="70">
        <v>614.43299999999999</v>
      </c>
    </row>
    <row r="118" spans="2:18" x14ac:dyDescent="0.25">
      <c r="B118" s="8"/>
      <c r="C118" s="4"/>
      <c r="D118" s="8"/>
      <c r="E118" s="68">
        <v>33501</v>
      </c>
      <c r="F118" s="69" t="s">
        <v>82</v>
      </c>
      <c r="G118" s="70">
        <v>3992.4701</v>
      </c>
      <c r="H118" s="70">
        <v>3306.297</v>
      </c>
      <c r="I118" s="70">
        <v>585.33399999999995</v>
      </c>
      <c r="J118" s="70">
        <v>589.048</v>
      </c>
      <c r="K118" s="70">
        <v>589.048</v>
      </c>
      <c r="L118" s="70">
        <v>1213.4549999999999</v>
      </c>
      <c r="M118" s="70">
        <v>3666.36</v>
      </c>
      <c r="N118" s="70">
        <v>589.048</v>
      </c>
      <c r="O118" s="70">
        <v>1358.998</v>
      </c>
      <c r="P118" s="70">
        <v>589.048</v>
      </c>
      <c r="Q118" s="70">
        <v>941.68299999999999</v>
      </c>
      <c r="R118" s="70">
        <v>585.33399999999995</v>
      </c>
    </row>
    <row r="119" spans="2:18" x14ac:dyDescent="0.25">
      <c r="B119" s="8"/>
      <c r="C119" s="4"/>
      <c r="D119" s="8"/>
      <c r="E119" s="68">
        <v>33601</v>
      </c>
      <c r="F119" s="69" t="s">
        <v>83</v>
      </c>
      <c r="G119" s="70">
        <v>0</v>
      </c>
      <c r="H119" s="70">
        <v>0</v>
      </c>
      <c r="I119" s="70">
        <v>33.183999999999997</v>
      </c>
      <c r="J119" s="70">
        <v>161.08699999999999</v>
      </c>
      <c r="K119" s="70">
        <v>22.815000000000001</v>
      </c>
      <c r="L119" s="70">
        <v>161.77799999999999</v>
      </c>
      <c r="M119" s="70">
        <v>0</v>
      </c>
      <c r="N119" s="70">
        <v>69.135999999999996</v>
      </c>
      <c r="O119" s="70">
        <v>0</v>
      </c>
      <c r="P119" s="70">
        <v>0</v>
      </c>
      <c r="Q119" s="70">
        <v>0</v>
      </c>
      <c r="R119" s="70">
        <v>0</v>
      </c>
    </row>
    <row r="120" spans="2:18" x14ac:dyDescent="0.25">
      <c r="B120" s="8"/>
      <c r="C120" s="4"/>
      <c r="D120" s="8"/>
      <c r="E120" s="68">
        <v>33602</v>
      </c>
      <c r="F120" s="69" t="s">
        <v>84</v>
      </c>
      <c r="G120" s="70">
        <v>216.80199999999999</v>
      </c>
      <c r="H120" s="70">
        <v>26.648</v>
      </c>
      <c r="I120" s="70">
        <v>22.77</v>
      </c>
      <c r="J120" s="70">
        <v>23.661000000000001</v>
      </c>
      <c r="K120" s="70">
        <v>25.817</v>
      </c>
      <c r="L120" s="70">
        <v>20.794</v>
      </c>
      <c r="M120" s="70">
        <v>22.199000000000002</v>
      </c>
      <c r="N120" s="70">
        <v>20.917999999999999</v>
      </c>
      <c r="O120" s="70">
        <v>22.32</v>
      </c>
      <c r="P120" s="70">
        <v>21.881</v>
      </c>
      <c r="Q120" s="70">
        <v>21.867999999999999</v>
      </c>
      <c r="R120" s="70">
        <v>20.382999999999999</v>
      </c>
    </row>
    <row r="121" spans="2:18" ht="45" x14ac:dyDescent="0.25">
      <c r="B121" s="8"/>
      <c r="C121" s="4"/>
      <c r="D121" s="8"/>
      <c r="E121" s="68">
        <v>33603</v>
      </c>
      <c r="F121" s="69" t="s">
        <v>196</v>
      </c>
      <c r="G121" s="70">
        <v>0</v>
      </c>
      <c r="H121" s="70">
        <v>0</v>
      </c>
      <c r="I121" s="70">
        <v>4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</row>
    <row r="122" spans="2:18" ht="30" x14ac:dyDescent="0.25">
      <c r="B122" s="8"/>
      <c r="C122" s="4"/>
      <c r="D122" s="8"/>
      <c r="E122" s="68">
        <v>33604</v>
      </c>
      <c r="F122" s="69" t="s">
        <v>85</v>
      </c>
      <c r="G122" s="70">
        <v>18.015000000000001</v>
      </c>
      <c r="H122" s="70">
        <v>28.015000000000001</v>
      </c>
      <c r="I122" s="70">
        <v>24.515000000000001</v>
      </c>
      <c r="J122" s="70">
        <v>27.015000000000001</v>
      </c>
      <c r="K122" s="70">
        <v>26.515000000000001</v>
      </c>
      <c r="L122" s="70">
        <v>26.515000000000001</v>
      </c>
      <c r="M122" s="70">
        <v>24.515000000000001</v>
      </c>
      <c r="N122" s="70">
        <v>26.015000000000001</v>
      </c>
      <c r="O122" s="70">
        <v>26.515000000000001</v>
      </c>
      <c r="P122" s="70">
        <v>24.515000000000001</v>
      </c>
      <c r="Q122" s="70">
        <v>24.515000000000001</v>
      </c>
      <c r="R122" s="70">
        <v>17.515000000000001</v>
      </c>
    </row>
    <row r="123" spans="2:18" ht="30" x14ac:dyDescent="0.25">
      <c r="B123" s="8"/>
      <c r="C123" s="4"/>
      <c r="D123" s="8"/>
      <c r="E123" s="68">
        <v>33605</v>
      </c>
      <c r="F123" s="69" t="s">
        <v>86</v>
      </c>
      <c r="G123" s="70">
        <v>76.27</v>
      </c>
      <c r="H123" s="70">
        <v>3.2850000000000001</v>
      </c>
      <c r="I123" s="70">
        <v>74.08</v>
      </c>
      <c r="J123" s="70">
        <v>72.984999999999999</v>
      </c>
      <c r="K123" s="70">
        <v>72.984999999999999</v>
      </c>
      <c r="L123" s="70">
        <v>72.984999999999999</v>
      </c>
      <c r="M123" s="70">
        <v>72.984999999999999</v>
      </c>
      <c r="N123" s="70">
        <v>72.984999999999999</v>
      </c>
      <c r="O123" s="70">
        <v>72.984999999999999</v>
      </c>
      <c r="P123" s="70">
        <v>72.984999999999999</v>
      </c>
      <c r="Q123" s="70">
        <v>72.984999999999999</v>
      </c>
      <c r="R123" s="70">
        <v>72.984999999999999</v>
      </c>
    </row>
    <row r="124" spans="2:18" x14ac:dyDescent="0.25">
      <c r="B124" s="8"/>
      <c r="C124" s="4"/>
      <c r="D124" s="8"/>
      <c r="E124" s="68">
        <v>33606</v>
      </c>
      <c r="F124" s="69" t="s">
        <v>199</v>
      </c>
      <c r="G124" s="70">
        <v>2</v>
      </c>
      <c r="H124" s="70">
        <v>0</v>
      </c>
      <c r="I124" s="70">
        <v>0</v>
      </c>
      <c r="J124" s="70">
        <v>0</v>
      </c>
      <c r="K124" s="70">
        <v>0</v>
      </c>
      <c r="L124" s="70">
        <v>2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2</v>
      </c>
    </row>
    <row r="125" spans="2:18" x14ac:dyDescent="0.25">
      <c r="B125" s="8"/>
      <c r="C125" s="4"/>
      <c r="D125" s="8"/>
      <c r="E125" s="68">
        <v>33801</v>
      </c>
      <c r="F125" s="69" t="s">
        <v>87</v>
      </c>
      <c r="G125" s="70">
        <v>1626.6790000000001</v>
      </c>
      <c r="H125" s="70">
        <v>1621.7940000000001</v>
      </c>
      <c r="I125" s="70">
        <v>1621.674</v>
      </c>
      <c r="J125" s="70">
        <v>1621.7940000000001</v>
      </c>
      <c r="K125" s="70">
        <v>1621.174</v>
      </c>
      <c r="L125" s="70">
        <v>1624.2940000000001</v>
      </c>
      <c r="M125" s="70">
        <v>1622.174</v>
      </c>
      <c r="N125" s="70">
        <v>1621.7940000000001</v>
      </c>
      <c r="O125" s="70">
        <v>1621.674</v>
      </c>
      <c r="P125" s="70">
        <v>1621.7940000000001</v>
      </c>
      <c r="Q125" s="70">
        <v>1623.174</v>
      </c>
      <c r="R125" s="70">
        <v>1621.694</v>
      </c>
    </row>
    <row r="126" spans="2:18" x14ac:dyDescent="0.25">
      <c r="B126" s="8"/>
      <c r="C126" s="4"/>
      <c r="D126" s="8"/>
      <c r="E126" s="68">
        <v>33901</v>
      </c>
      <c r="F126" s="69" t="s">
        <v>88</v>
      </c>
      <c r="G126" s="70">
        <v>10301.237999999999</v>
      </c>
      <c r="H126" s="70">
        <v>11940.741</v>
      </c>
      <c r="I126" s="70">
        <v>13530.864</v>
      </c>
      <c r="J126" s="70">
        <v>4034.5680000000002</v>
      </c>
      <c r="K126" s="70">
        <v>4039.5059999999999</v>
      </c>
      <c r="L126" s="70">
        <v>4044.444</v>
      </c>
      <c r="M126" s="70">
        <v>7990.1239999999998</v>
      </c>
      <c r="N126" s="70">
        <v>4049.3820000000001</v>
      </c>
      <c r="O126" s="70">
        <v>4049.3820000000001</v>
      </c>
      <c r="P126" s="70">
        <v>4049.3820000000001</v>
      </c>
      <c r="Q126" s="70">
        <v>4009.8760000000002</v>
      </c>
      <c r="R126" s="70">
        <v>7960.4939999999997</v>
      </c>
    </row>
    <row r="127" spans="2:18" x14ac:dyDescent="0.25">
      <c r="B127" s="8"/>
      <c r="C127" s="4"/>
      <c r="D127" s="8"/>
      <c r="E127" s="68">
        <v>33903</v>
      </c>
      <c r="F127" s="69" t="s">
        <v>89</v>
      </c>
      <c r="G127" s="70">
        <v>4545.3059999999996</v>
      </c>
      <c r="H127" s="70">
        <v>3920.4270000000001</v>
      </c>
      <c r="I127" s="70">
        <v>3638.0369999999998</v>
      </c>
      <c r="J127" s="70">
        <v>4680.3220000000001</v>
      </c>
      <c r="K127" s="70">
        <v>3988.0160000000001</v>
      </c>
      <c r="L127" s="70">
        <v>3840.4369999999999</v>
      </c>
      <c r="M127" s="70">
        <v>3841.636</v>
      </c>
      <c r="N127" s="70">
        <v>4840.1210000000001</v>
      </c>
      <c r="O127" s="70">
        <v>4677.7430000000004</v>
      </c>
      <c r="P127" s="70">
        <v>5080.0879999999997</v>
      </c>
      <c r="Q127" s="70">
        <v>5070.951</v>
      </c>
      <c r="R127" s="70">
        <v>4923.3720000000003</v>
      </c>
    </row>
    <row r="128" spans="2:18" x14ac:dyDescent="0.25">
      <c r="B128" s="8"/>
      <c r="C128" s="64">
        <v>3400</v>
      </c>
      <c r="D128" s="65" t="s">
        <v>151</v>
      </c>
      <c r="E128" s="64"/>
      <c r="F128" s="66"/>
      <c r="G128" s="67">
        <v>4705.4130000000005</v>
      </c>
      <c r="H128" s="67">
        <v>2</v>
      </c>
      <c r="I128" s="67">
        <v>135.833</v>
      </c>
      <c r="J128" s="67">
        <v>4.62</v>
      </c>
      <c r="K128" s="67">
        <v>5.7</v>
      </c>
      <c r="L128" s="67">
        <v>12.5</v>
      </c>
      <c r="M128" s="67">
        <v>28.661999999999999</v>
      </c>
      <c r="N128" s="67">
        <v>145.333</v>
      </c>
      <c r="O128" s="67">
        <v>2.5</v>
      </c>
      <c r="P128" s="67">
        <v>25.5</v>
      </c>
      <c r="Q128" s="67">
        <v>15.5</v>
      </c>
      <c r="R128" s="67">
        <v>0.5</v>
      </c>
    </row>
    <row r="129" spans="2:18" x14ac:dyDescent="0.25">
      <c r="B129" s="8"/>
      <c r="C129" s="4"/>
      <c r="D129" s="8"/>
      <c r="E129" s="68">
        <v>34101</v>
      </c>
      <c r="F129" s="69" t="s">
        <v>90</v>
      </c>
      <c r="G129" s="70">
        <v>260.33300000000003</v>
      </c>
      <c r="H129" s="70">
        <v>0</v>
      </c>
      <c r="I129" s="70">
        <v>83.332999999999998</v>
      </c>
      <c r="J129" s="70">
        <v>0</v>
      </c>
      <c r="K129" s="70">
        <v>3.2</v>
      </c>
      <c r="L129" s="70">
        <v>6</v>
      </c>
      <c r="M129" s="70">
        <v>19.384</v>
      </c>
      <c r="N129" s="70">
        <v>93.332999999999998</v>
      </c>
      <c r="O129" s="70">
        <v>0</v>
      </c>
      <c r="P129" s="70">
        <v>25</v>
      </c>
      <c r="Q129" s="70">
        <v>15</v>
      </c>
      <c r="R129" s="70">
        <v>0</v>
      </c>
    </row>
    <row r="130" spans="2:18" x14ac:dyDescent="0.25">
      <c r="B130" s="8"/>
      <c r="C130" s="4"/>
      <c r="D130" s="8"/>
      <c r="E130" s="68">
        <v>34401</v>
      </c>
      <c r="F130" s="69" t="s">
        <v>91</v>
      </c>
      <c r="G130" s="70">
        <v>138.58000000000001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</row>
    <row r="131" spans="2:18" x14ac:dyDescent="0.25">
      <c r="B131" s="8"/>
      <c r="C131" s="4"/>
      <c r="D131" s="8"/>
      <c r="E131" s="68">
        <v>34501</v>
      </c>
      <c r="F131" s="69" t="s">
        <v>92</v>
      </c>
      <c r="G131" s="70">
        <v>4250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</row>
    <row r="132" spans="2:18" x14ac:dyDescent="0.25">
      <c r="B132" s="8"/>
      <c r="C132" s="4"/>
      <c r="D132" s="8"/>
      <c r="E132" s="68">
        <v>34601</v>
      </c>
      <c r="F132" s="69" t="s">
        <v>93</v>
      </c>
      <c r="G132" s="70">
        <v>0</v>
      </c>
      <c r="H132" s="70">
        <v>1.5</v>
      </c>
      <c r="I132" s="70">
        <v>0</v>
      </c>
      <c r="J132" s="70">
        <v>0</v>
      </c>
      <c r="K132" s="70">
        <v>0</v>
      </c>
      <c r="L132" s="70">
        <v>0</v>
      </c>
      <c r="M132" s="70">
        <v>0</v>
      </c>
      <c r="N132" s="70">
        <v>1.5</v>
      </c>
      <c r="O132" s="70">
        <v>0</v>
      </c>
      <c r="P132" s="70">
        <v>0</v>
      </c>
      <c r="Q132" s="70">
        <v>0</v>
      </c>
      <c r="R132" s="70">
        <v>0</v>
      </c>
    </row>
    <row r="133" spans="2:18" x14ac:dyDescent="0.25">
      <c r="B133" s="8"/>
      <c r="C133" s="4"/>
      <c r="D133" s="8"/>
      <c r="E133" s="68">
        <v>34701</v>
      </c>
      <c r="F133" s="69" t="s">
        <v>94</v>
      </c>
      <c r="G133" s="70">
        <v>56.5</v>
      </c>
      <c r="H133" s="70">
        <v>0.5</v>
      </c>
      <c r="I133" s="70">
        <v>52.5</v>
      </c>
      <c r="J133" s="70">
        <v>4.62</v>
      </c>
      <c r="K133" s="70">
        <v>2.5</v>
      </c>
      <c r="L133" s="70">
        <v>6.5</v>
      </c>
      <c r="M133" s="70">
        <v>9.2780000000000005</v>
      </c>
      <c r="N133" s="70">
        <v>50.5</v>
      </c>
      <c r="O133" s="70">
        <v>2.5</v>
      </c>
      <c r="P133" s="70">
        <v>0.5</v>
      </c>
      <c r="Q133" s="70">
        <v>0.5</v>
      </c>
      <c r="R133" s="70">
        <v>0.5</v>
      </c>
    </row>
    <row r="134" spans="2:18" x14ac:dyDescent="0.25">
      <c r="B134" s="8"/>
      <c r="C134" s="64">
        <v>3500</v>
      </c>
      <c r="D134" s="65" t="s">
        <v>152</v>
      </c>
      <c r="E134" s="64"/>
      <c r="F134" s="66"/>
      <c r="G134" s="67">
        <v>3115.7140000000004</v>
      </c>
      <c r="H134" s="67">
        <v>3225.962</v>
      </c>
      <c r="I134" s="67">
        <v>3385.1370000000002</v>
      </c>
      <c r="J134" s="67">
        <v>2936.9239999999995</v>
      </c>
      <c r="K134" s="67">
        <v>2988.029</v>
      </c>
      <c r="L134" s="67">
        <v>2929.3</v>
      </c>
      <c r="M134" s="67">
        <v>3061.355</v>
      </c>
      <c r="N134" s="67">
        <v>2888.2050000000004</v>
      </c>
      <c r="O134" s="67">
        <v>2941.7660000000001</v>
      </c>
      <c r="P134" s="67">
        <v>2907.9049999999997</v>
      </c>
      <c r="Q134" s="67">
        <v>2903.3719999999998</v>
      </c>
      <c r="R134" s="67">
        <v>2865.2170000000006</v>
      </c>
    </row>
    <row r="135" spans="2:18" ht="30" x14ac:dyDescent="0.25">
      <c r="B135" s="8"/>
      <c r="C135" s="4"/>
      <c r="D135" s="8"/>
      <c r="E135" s="68">
        <v>35101</v>
      </c>
      <c r="F135" s="69" t="s">
        <v>95</v>
      </c>
      <c r="G135" s="70">
        <v>1267.3219999999999</v>
      </c>
      <c r="H135" s="70">
        <v>1477.0039999999999</v>
      </c>
      <c r="I135" s="70">
        <v>1374.116</v>
      </c>
      <c r="J135" s="70">
        <v>505.64299999999997</v>
      </c>
      <c r="K135" s="70">
        <v>1236.8489999999999</v>
      </c>
      <c r="L135" s="70">
        <v>1151.2</v>
      </c>
      <c r="M135" s="70">
        <v>1280.3420000000001</v>
      </c>
      <c r="N135" s="70">
        <v>1170.991</v>
      </c>
      <c r="O135" s="70">
        <v>1167.1610000000001</v>
      </c>
      <c r="P135" s="70">
        <v>1153.376</v>
      </c>
      <c r="Q135" s="70">
        <v>1144.511</v>
      </c>
      <c r="R135" s="70">
        <v>1155.155</v>
      </c>
    </row>
    <row r="136" spans="2:18" ht="30" x14ac:dyDescent="0.25">
      <c r="B136" s="8"/>
      <c r="C136" s="4"/>
      <c r="D136" s="8"/>
      <c r="E136" s="68">
        <v>35201</v>
      </c>
      <c r="F136" s="69" t="s">
        <v>96</v>
      </c>
      <c r="G136" s="70">
        <v>59.863</v>
      </c>
      <c r="H136" s="70">
        <v>62.277000000000001</v>
      </c>
      <c r="I136" s="70">
        <v>57.347000000000001</v>
      </c>
      <c r="J136" s="70">
        <v>62.584000000000003</v>
      </c>
      <c r="K136" s="70">
        <v>54.953000000000003</v>
      </c>
      <c r="L136" s="70">
        <v>52.179000000000002</v>
      </c>
      <c r="M136" s="70">
        <v>72.501999999999995</v>
      </c>
      <c r="N136" s="70">
        <v>45.854999999999997</v>
      </c>
      <c r="O136" s="70">
        <v>56.957999999999998</v>
      </c>
      <c r="P136" s="70">
        <v>57.28</v>
      </c>
      <c r="Q136" s="70">
        <v>66.385000000000005</v>
      </c>
      <c r="R136" s="70">
        <v>46.274000000000001</v>
      </c>
    </row>
    <row r="137" spans="2:18" x14ac:dyDescent="0.25">
      <c r="B137" s="8"/>
      <c r="C137" s="4"/>
      <c r="D137" s="8"/>
      <c r="E137" s="68">
        <v>35301</v>
      </c>
      <c r="F137" s="69" t="s">
        <v>97</v>
      </c>
      <c r="G137" s="70">
        <v>0</v>
      </c>
      <c r="H137" s="70">
        <v>0</v>
      </c>
      <c r="I137" s="70">
        <v>0.375</v>
      </c>
      <c r="J137" s="70">
        <v>0</v>
      </c>
      <c r="K137" s="70">
        <v>0</v>
      </c>
      <c r="L137" s="70">
        <v>0.375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</row>
    <row r="138" spans="2:18" ht="30" x14ac:dyDescent="0.25">
      <c r="B138" s="8"/>
      <c r="C138" s="4"/>
      <c r="D138" s="8"/>
      <c r="E138" s="68">
        <v>35501</v>
      </c>
      <c r="F138" s="69" t="s">
        <v>98</v>
      </c>
      <c r="G138" s="70">
        <v>148.69300000000001</v>
      </c>
      <c r="H138" s="70">
        <v>102.593</v>
      </c>
      <c r="I138" s="70">
        <v>117.393</v>
      </c>
      <c r="J138" s="70">
        <v>117.593</v>
      </c>
      <c r="K138" s="70">
        <v>128.79300000000001</v>
      </c>
      <c r="L138" s="70">
        <v>107.093</v>
      </c>
      <c r="M138" s="70">
        <v>132.358</v>
      </c>
      <c r="N138" s="70">
        <v>113.258</v>
      </c>
      <c r="O138" s="70">
        <v>122.358</v>
      </c>
      <c r="P138" s="70">
        <v>124.758</v>
      </c>
      <c r="Q138" s="70">
        <v>133.75800000000001</v>
      </c>
      <c r="R138" s="70">
        <v>110.958</v>
      </c>
    </row>
    <row r="139" spans="2:18" x14ac:dyDescent="0.25">
      <c r="B139" s="8"/>
      <c r="C139" s="4"/>
      <c r="D139" s="8"/>
      <c r="E139" s="68">
        <v>35701</v>
      </c>
      <c r="F139" s="69" t="s">
        <v>99</v>
      </c>
      <c r="G139" s="70">
        <v>333.79500000000002</v>
      </c>
      <c r="H139" s="70">
        <v>287.66500000000002</v>
      </c>
      <c r="I139" s="70">
        <v>535.09900000000005</v>
      </c>
      <c r="J139" s="70">
        <v>954.16499999999996</v>
      </c>
      <c r="K139" s="70">
        <v>274.36500000000001</v>
      </c>
      <c r="L139" s="70">
        <v>303.16500000000002</v>
      </c>
      <c r="M139" s="70">
        <v>280.22899999999998</v>
      </c>
      <c r="N139" s="70">
        <v>257.16500000000002</v>
      </c>
      <c r="O139" s="70">
        <v>302.86500000000001</v>
      </c>
      <c r="P139" s="70">
        <v>277.16500000000002</v>
      </c>
      <c r="Q139" s="70">
        <v>262.59899999999999</v>
      </c>
      <c r="R139" s="70">
        <v>258.66500000000002</v>
      </c>
    </row>
    <row r="140" spans="2:18" x14ac:dyDescent="0.25">
      <c r="B140" s="8"/>
      <c r="C140" s="4"/>
      <c r="D140" s="8"/>
      <c r="E140" s="68">
        <v>35801</v>
      </c>
      <c r="F140" s="69" t="s">
        <v>100</v>
      </c>
      <c r="G140" s="70">
        <v>1283.672</v>
      </c>
      <c r="H140" s="70">
        <v>1281.4110000000001</v>
      </c>
      <c r="I140" s="70">
        <v>1281.4110000000001</v>
      </c>
      <c r="J140" s="70">
        <v>1281.4110000000001</v>
      </c>
      <c r="K140" s="70">
        <v>1281.4110000000001</v>
      </c>
      <c r="L140" s="70">
        <v>1301.694</v>
      </c>
      <c r="M140" s="70">
        <v>1281.8810000000001</v>
      </c>
      <c r="N140" s="70">
        <v>1281.4110000000001</v>
      </c>
      <c r="O140" s="70">
        <v>1281.4110000000001</v>
      </c>
      <c r="P140" s="70">
        <v>1281.4110000000001</v>
      </c>
      <c r="Q140" s="70">
        <v>1281.8810000000001</v>
      </c>
      <c r="R140" s="70">
        <v>1282.8920000000001</v>
      </c>
    </row>
    <row r="141" spans="2:18" x14ac:dyDescent="0.25">
      <c r="B141" s="8"/>
      <c r="C141" s="4"/>
      <c r="D141" s="8"/>
      <c r="E141" s="68">
        <v>35901</v>
      </c>
      <c r="F141" s="69" t="s">
        <v>101</v>
      </c>
      <c r="G141" s="70">
        <v>22.369</v>
      </c>
      <c r="H141" s="70">
        <v>15.012</v>
      </c>
      <c r="I141" s="70">
        <v>19.396000000000001</v>
      </c>
      <c r="J141" s="70">
        <v>15.528</v>
      </c>
      <c r="K141" s="70">
        <v>11.657999999999999</v>
      </c>
      <c r="L141" s="70">
        <v>13.593999999999999</v>
      </c>
      <c r="M141" s="70">
        <v>14.042999999999999</v>
      </c>
      <c r="N141" s="70">
        <v>19.524999999999999</v>
      </c>
      <c r="O141" s="70">
        <v>11.013</v>
      </c>
      <c r="P141" s="70">
        <v>13.914999999999999</v>
      </c>
      <c r="Q141" s="70">
        <v>14.238</v>
      </c>
      <c r="R141" s="70">
        <v>11.273</v>
      </c>
    </row>
    <row r="142" spans="2:18" x14ac:dyDescent="0.25">
      <c r="B142" s="8"/>
      <c r="C142" s="64">
        <v>3600</v>
      </c>
      <c r="D142" s="65" t="s">
        <v>153</v>
      </c>
      <c r="E142" s="64"/>
      <c r="F142" s="66"/>
      <c r="G142" s="67">
        <v>2478.7919999999999</v>
      </c>
      <c r="H142" s="67">
        <v>368</v>
      </c>
      <c r="I142" s="67">
        <v>1274.675</v>
      </c>
      <c r="J142" s="67">
        <v>407.5</v>
      </c>
      <c r="K142" s="67">
        <v>400</v>
      </c>
      <c r="L142" s="67">
        <v>1915</v>
      </c>
      <c r="M142" s="67">
        <v>358.5</v>
      </c>
      <c r="N142" s="67">
        <v>355.5</v>
      </c>
      <c r="O142" s="67">
        <v>15408.467000000001</v>
      </c>
      <c r="P142" s="67">
        <v>15404.5</v>
      </c>
      <c r="Q142" s="67">
        <v>21415</v>
      </c>
      <c r="R142" s="67">
        <v>8300</v>
      </c>
    </row>
    <row r="143" spans="2:18" x14ac:dyDescent="0.25">
      <c r="B143" s="8"/>
      <c r="C143" s="4"/>
      <c r="D143" s="8"/>
      <c r="E143" s="68">
        <v>36101</v>
      </c>
      <c r="F143" s="69" t="s">
        <v>102</v>
      </c>
      <c r="G143" s="70">
        <v>2078.7919999999999</v>
      </c>
      <c r="H143" s="70">
        <v>18</v>
      </c>
      <c r="I143" s="70">
        <v>924.67499999999995</v>
      </c>
      <c r="J143" s="70">
        <v>7.5</v>
      </c>
      <c r="K143" s="70">
        <v>0</v>
      </c>
      <c r="L143" s="70">
        <v>1515</v>
      </c>
      <c r="M143" s="70">
        <v>8.5</v>
      </c>
      <c r="N143" s="70">
        <v>5.5</v>
      </c>
      <c r="O143" s="70">
        <v>15008.467000000001</v>
      </c>
      <c r="P143" s="70">
        <v>15004.5</v>
      </c>
      <c r="Q143" s="70">
        <v>21015</v>
      </c>
      <c r="R143" s="70">
        <v>8000</v>
      </c>
    </row>
    <row r="144" spans="2:18" ht="30" x14ac:dyDescent="0.25">
      <c r="B144" s="8"/>
      <c r="C144" s="4"/>
      <c r="D144" s="8"/>
      <c r="E144" s="68">
        <v>36201</v>
      </c>
      <c r="F144" s="69" t="s">
        <v>194</v>
      </c>
      <c r="G144" s="70">
        <v>100</v>
      </c>
      <c r="H144" s="70">
        <v>50</v>
      </c>
      <c r="I144" s="70">
        <v>50</v>
      </c>
      <c r="J144" s="70">
        <v>100</v>
      </c>
      <c r="K144" s="70">
        <v>100</v>
      </c>
      <c r="L144" s="70">
        <v>100</v>
      </c>
      <c r="M144" s="70">
        <v>50</v>
      </c>
      <c r="N144" s="70">
        <v>50</v>
      </c>
      <c r="O144" s="70">
        <v>100</v>
      </c>
      <c r="P144" s="70">
        <v>100</v>
      </c>
      <c r="Q144" s="70">
        <v>100</v>
      </c>
      <c r="R144" s="70">
        <v>0</v>
      </c>
    </row>
    <row r="145" spans="2:18" ht="30" x14ac:dyDescent="0.25">
      <c r="B145" s="8"/>
      <c r="C145" s="4"/>
      <c r="D145" s="8"/>
      <c r="E145" s="68">
        <v>36901</v>
      </c>
      <c r="F145" s="69" t="s">
        <v>103</v>
      </c>
      <c r="G145" s="70">
        <v>300</v>
      </c>
      <c r="H145" s="70">
        <v>300</v>
      </c>
      <c r="I145" s="70">
        <v>300</v>
      </c>
      <c r="J145" s="70">
        <v>300</v>
      </c>
      <c r="K145" s="70">
        <v>300</v>
      </c>
      <c r="L145" s="70">
        <v>300</v>
      </c>
      <c r="M145" s="70">
        <v>300</v>
      </c>
      <c r="N145" s="70">
        <v>300</v>
      </c>
      <c r="O145" s="70">
        <v>300</v>
      </c>
      <c r="P145" s="70">
        <v>300</v>
      </c>
      <c r="Q145" s="70">
        <v>300</v>
      </c>
      <c r="R145" s="70">
        <v>300</v>
      </c>
    </row>
    <row r="146" spans="2:18" x14ac:dyDescent="0.25">
      <c r="B146" s="8"/>
      <c r="C146" s="64">
        <v>3700</v>
      </c>
      <c r="D146" s="65" t="s">
        <v>154</v>
      </c>
      <c r="E146" s="64"/>
      <c r="F146" s="66"/>
      <c r="G146" s="67">
        <v>2757.0210000000002</v>
      </c>
      <c r="H146" s="67">
        <v>2686.0939999999996</v>
      </c>
      <c r="I146" s="67">
        <v>2919.3330000000001</v>
      </c>
      <c r="J146" s="67">
        <v>2588.3890000000001</v>
      </c>
      <c r="K146" s="67">
        <v>2760.944</v>
      </c>
      <c r="L146" s="67">
        <v>2499.5369999999998</v>
      </c>
      <c r="M146" s="67">
        <v>2700.2969999999996</v>
      </c>
      <c r="N146" s="67">
        <v>2673.9059999999999</v>
      </c>
      <c r="O146" s="67">
        <v>2628.34</v>
      </c>
      <c r="P146" s="67">
        <v>2555.8510000000001</v>
      </c>
      <c r="Q146" s="67">
        <v>2553.6419999999998</v>
      </c>
      <c r="R146" s="67">
        <v>2264.8119999999999</v>
      </c>
    </row>
    <row r="147" spans="2:18" x14ac:dyDescent="0.25">
      <c r="B147" s="8"/>
      <c r="C147" s="4"/>
      <c r="D147" s="8"/>
      <c r="E147" s="68">
        <v>37101</v>
      </c>
      <c r="F147" s="69" t="s">
        <v>104</v>
      </c>
      <c r="G147" s="70">
        <v>379.5745</v>
      </c>
      <c r="H147" s="70">
        <v>141.75749999999999</v>
      </c>
      <c r="I147" s="70">
        <v>204.53</v>
      </c>
      <c r="J147" s="70">
        <v>-77.616</v>
      </c>
      <c r="K147" s="70">
        <v>135.93199999999999</v>
      </c>
      <c r="L147" s="70">
        <v>124.021</v>
      </c>
      <c r="M147" s="70">
        <v>144.70699999999999</v>
      </c>
      <c r="N147" s="70">
        <v>190.107</v>
      </c>
      <c r="O147" s="70">
        <v>135.01</v>
      </c>
      <c r="P147" s="70">
        <v>128.53399999999999</v>
      </c>
      <c r="Q147" s="70">
        <v>159.614</v>
      </c>
      <c r="R147" s="70">
        <v>119.803</v>
      </c>
    </row>
    <row r="148" spans="2:18" ht="30" x14ac:dyDescent="0.25">
      <c r="B148" s="8"/>
      <c r="C148" s="4"/>
      <c r="D148" s="8"/>
      <c r="E148" s="68">
        <v>37104</v>
      </c>
      <c r="F148" s="69" t="s">
        <v>105</v>
      </c>
      <c r="G148" s="70">
        <v>921.78599999999994</v>
      </c>
      <c r="H148" s="70">
        <v>896.09199999999998</v>
      </c>
      <c r="I148" s="70">
        <v>888.44500000000005</v>
      </c>
      <c r="J148" s="70">
        <v>808.85400000000004</v>
      </c>
      <c r="K148" s="70">
        <v>925.71299999999997</v>
      </c>
      <c r="L148" s="70">
        <v>813.90300000000002</v>
      </c>
      <c r="M148" s="70">
        <v>951.476</v>
      </c>
      <c r="N148" s="70">
        <v>820.64499999999998</v>
      </c>
      <c r="O148" s="70">
        <v>837.22299999999996</v>
      </c>
      <c r="P148" s="70">
        <v>850.822</v>
      </c>
      <c r="Q148" s="70">
        <v>867.51400000000001</v>
      </c>
      <c r="R148" s="70">
        <v>735.67399999999998</v>
      </c>
    </row>
    <row r="149" spans="2:18" ht="30" x14ac:dyDescent="0.25">
      <c r="B149" s="8"/>
      <c r="C149" s="4"/>
      <c r="D149" s="8"/>
      <c r="E149" s="68">
        <v>37106</v>
      </c>
      <c r="F149" s="69" t="s">
        <v>106</v>
      </c>
      <c r="G149" s="70">
        <v>124.64400000000001</v>
      </c>
      <c r="H149" s="70">
        <v>339.07600000000002</v>
      </c>
      <c r="I149" s="70">
        <v>343.13099999999997</v>
      </c>
      <c r="J149" s="70">
        <v>195.011</v>
      </c>
      <c r="K149" s="70">
        <v>313.57900000000001</v>
      </c>
      <c r="L149" s="70">
        <v>245.90700000000001</v>
      </c>
      <c r="M149" s="70">
        <v>187.089</v>
      </c>
      <c r="N149" s="70">
        <v>265.197</v>
      </c>
      <c r="O149" s="70">
        <v>294.73200000000003</v>
      </c>
      <c r="P149" s="70">
        <v>217.685</v>
      </c>
      <c r="Q149" s="70">
        <v>216.70099999999999</v>
      </c>
      <c r="R149" s="70">
        <v>192.685</v>
      </c>
    </row>
    <row r="150" spans="2:18" x14ac:dyDescent="0.25">
      <c r="B150" s="8"/>
      <c r="C150" s="4"/>
      <c r="D150" s="8"/>
      <c r="E150" s="68">
        <v>37201</v>
      </c>
      <c r="F150" s="69" t="s">
        <v>107</v>
      </c>
      <c r="G150" s="70">
        <v>467.51150000000001</v>
      </c>
      <c r="H150" s="70">
        <v>498.31297000000001</v>
      </c>
      <c r="I150" s="70">
        <v>453.54245000000003</v>
      </c>
      <c r="J150" s="70">
        <v>1084.64804</v>
      </c>
      <c r="K150" s="70">
        <v>686.78599999999994</v>
      </c>
      <c r="L150" s="70">
        <v>678.90300000000002</v>
      </c>
      <c r="M150" s="70">
        <v>668.20500000000004</v>
      </c>
      <c r="N150" s="70">
        <v>661.52499999999998</v>
      </c>
      <c r="O150" s="70">
        <v>714.99199999999996</v>
      </c>
      <c r="P150" s="70">
        <v>664.29600000000005</v>
      </c>
      <c r="Q150" s="70">
        <v>661.08699999999999</v>
      </c>
      <c r="R150" s="70">
        <v>823.03904</v>
      </c>
    </row>
    <row r="151" spans="2:18" ht="30" x14ac:dyDescent="0.25">
      <c r="B151" s="8"/>
      <c r="C151" s="4"/>
      <c r="D151" s="8"/>
      <c r="E151" s="68">
        <v>37204</v>
      </c>
      <c r="F151" s="69" t="s">
        <v>108</v>
      </c>
      <c r="G151" s="70">
        <v>13.987</v>
      </c>
      <c r="H151" s="70">
        <v>6.2110000000000003</v>
      </c>
      <c r="I151" s="70">
        <v>5.88</v>
      </c>
      <c r="J151" s="70">
        <v>9.7899999999999991</v>
      </c>
      <c r="K151" s="70">
        <v>6.9249999999999998</v>
      </c>
      <c r="L151" s="70">
        <v>9.5329999999999995</v>
      </c>
      <c r="M151" s="70">
        <v>11.568</v>
      </c>
      <c r="N151" s="70">
        <v>9.5269999999999992</v>
      </c>
      <c r="O151" s="70">
        <v>6.5629999999999997</v>
      </c>
      <c r="P151" s="70">
        <v>9.1820000000000004</v>
      </c>
      <c r="Q151" s="70">
        <v>4.8209999999999997</v>
      </c>
      <c r="R151" s="70">
        <v>7.6959999999999997</v>
      </c>
    </row>
    <row r="152" spans="2:18" x14ac:dyDescent="0.25">
      <c r="B152" s="8"/>
      <c r="C152" s="4"/>
      <c r="D152" s="8"/>
      <c r="E152" s="68">
        <v>37207</v>
      </c>
      <c r="F152" s="69" t="s">
        <v>109</v>
      </c>
      <c r="G152" s="70">
        <v>90.7</v>
      </c>
      <c r="H152" s="70">
        <v>96.407529999999994</v>
      </c>
      <c r="I152" s="70">
        <v>61.19247</v>
      </c>
      <c r="J152" s="70">
        <v>-130.6</v>
      </c>
      <c r="K152" s="70">
        <v>0</v>
      </c>
      <c r="L152" s="70">
        <v>0</v>
      </c>
      <c r="M152" s="70">
        <v>48</v>
      </c>
      <c r="N152" s="70">
        <v>0</v>
      </c>
      <c r="O152" s="70">
        <v>0</v>
      </c>
      <c r="P152" s="70">
        <v>0</v>
      </c>
      <c r="Q152" s="70">
        <v>26.3</v>
      </c>
      <c r="R152" s="70">
        <v>0</v>
      </c>
    </row>
    <row r="153" spans="2:18" x14ac:dyDescent="0.25">
      <c r="B153" s="8"/>
      <c r="C153" s="4"/>
      <c r="D153" s="8"/>
      <c r="E153" s="68">
        <v>37501</v>
      </c>
      <c r="F153" s="69" t="s">
        <v>110</v>
      </c>
      <c r="G153" s="70">
        <v>626.47081000000003</v>
      </c>
      <c r="H153" s="70">
        <v>580.44100000000003</v>
      </c>
      <c r="I153" s="70">
        <v>716.85322999999994</v>
      </c>
      <c r="J153" s="70">
        <v>569.65099999999995</v>
      </c>
      <c r="K153" s="70">
        <v>561.63599999999997</v>
      </c>
      <c r="L153" s="70">
        <v>512.62199999999996</v>
      </c>
      <c r="M153" s="70">
        <v>609.03399999999999</v>
      </c>
      <c r="N153" s="70">
        <v>629.27200000000005</v>
      </c>
      <c r="O153" s="70">
        <v>512.31899999999996</v>
      </c>
      <c r="P153" s="70">
        <v>580.14599999999996</v>
      </c>
      <c r="Q153" s="70">
        <v>533.16</v>
      </c>
      <c r="R153" s="70">
        <v>414.58495999999997</v>
      </c>
    </row>
    <row r="154" spans="2:18" ht="30" x14ac:dyDescent="0.25">
      <c r="B154" s="8"/>
      <c r="C154" s="4"/>
      <c r="D154" s="8"/>
      <c r="E154" s="68">
        <v>37504</v>
      </c>
      <c r="F154" s="69" t="s">
        <v>111</v>
      </c>
      <c r="G154" s="70">
        <v>34.526000000000003</v>
      </c>
      <c r="H154" s="70">
        <v>28.466000000000001</v>
      </c>
      <c r="I154" s="70">
        <v>86.58081</v>
      </c>
      <c r="J154" s="70">
        <v>32.965000000000003</v>
      </c>
      <c r="K154" s="70">
        <v>32.671999999999997</v>
      </c>
      <c r="L154" s="70">
        <v>32.338000000000001</v>
      </c>
      <c r="M154" s="70">
        <v>38.619999999999997</v>
      </c>
      <c r="N154" s="70">
        <v>29.498999999999999</v>
      </c>
      <c r="O154" s="70">
        <v>39.374000000000002</v>
      </c>
      <c r="P154" s="70">
        <v>27.934000000000001</v>
      </c>
      <c r="Q154" s="70">
        <v>28.486999999999998</v>
      </c>
      <c r="R154" s="70">
        <v>-85.096999999999994</v>
      </c>
    </row>
    <row r="155" spans="2:18" ht="30" x14ac:dyDescent="0.25">
      <c r="B155" s="8"/>
      <c r="C155" s="4"/>
      <c r="D155" s="8"/>
      <c r="E155" s="68">
        <v>37602</v>
      </c>
      <c r="F155" s="69" t="s">
        <v>112</v>
      </c>
      <c r="G155" s="70">
        <v>44.234000000000002</v>
      </c>
      <c r="H155" s="70">
        <v>99.33</v>
      </c>
      <c r="I155" s="70">
        <v>98.822039999999987</v>
      </c>
      <c r="J155" s="70">
        <v>94.985960000000006</v>
      </c>
      <c r="K155" s="70">
        <v>97.700999999999993</v>
      </c>
      <c r="L155" s="70">
        <v>82.31</v>
      </c>
      <c r="M155" s="70">
        <v>41.597999999999999</v>
      </c>
      <c r="N155" s="70">
        <v>68.134</v>
      </c>
      <c r="O155" s="70">
        <v>88.826999999999998</v>
      </c>
      <c r="P155" s="70">
        <v>77.251999999999995</v>
      </c>
      <c r="Q155" s="70">
        <v>55.957999999999998</v>
      </c>
      <c r="R155" s="70">
        <v>56.427</v>
      </c>
    </row>
    <row r="156" spans="2:18" x14ac:dyDescent="0.25">
      <c r="B156" s="8"/>
      <c r="C156" s="4"/>
      <c r="D156" s="8"/>
      <c r="E156" s="68">
        <v>37701</v>
      </c>
      <c r="F156" s="69" t="s">
        <v>200</v>
      </c>
      <c r="G156" s="70">
        <v>53.58719</v>
      </c>
      <c r="H156" s="70">
        <v>0</v>
      </c>
      <c r="I156" s="70">
        <v>5.7560000000000002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</row>
    <row r="157" spans="2:18" ht="30" x14ac:dyDescent="0.25">
      <c r="B157" s="8"/>
      <c r="C157" s="4"/>
      <c r="D157" s="8"/>
      <c r="E157" s="68">
        <v>37801</v>
      </c>
      <c r="F157" s="69" t="s">
        <v>113</v>
      </c>
      <c r="G157" s="70">
        <v>0</v>
      </c>
      <c r="H157" s="70">
        <v>0</v>
      </c>
      <c r="I157" s="70">
        <v>54.6</v>
      </c>
      <c r="J157" s="70">
        <v>0.7</v>
      </c>
      <c r="K157" s="70">
        <v>0</v>
      </c>
      <c r="L157" s="70">
        <v>0</v>
      </c>
      <c r="M157" s="70">
        <v>0</v>
      </c>
      <c r="N157" s="70">
        <v>0</v>
      </c>
      <c r="O157" s="70">
        <v>-0.7</v>
      </c>
      <c r="P157" s="70">
        <v>0</v>
      </c>
      <c r="Q157" s="70">
        <v>0</v>
      </c>
      <c r="R157" s="70">
        <v>0</v>
      </c>
    </row>
    <row r="158" spans="2:18" x14ac:dyDescent="0.25">
      <c r="B158" s="8"/>
      <c r="C158" s="64">
        <v>3800</v>
      </c>
      <c r="D158" s="65" t="s">
        <v>155</v>
      </c>
      <c r="E158" s="64"/>
      <c r="F158" s="66"/>
      <c r="G158" s="67">
        <v>298.24199999999996</v>
      </c>
      <c r="H158" s="67">
        <v>331.74099999999999</v>
      </c>
      <c r="I158" s="67">
        <v>2315.7719999999999</v>
      </c>
      <c r="J158" s="67">
        <v>108.34</v>
      </c>
      <c r="K158" s="67">
        <v>2632.3710000000001</v>
      </c>
      <c r="L158" s="67">
        <v>274.142</v>
      </c>
      <c r="M158" s="67">
        <v>2711.857</v>
      </c>
      <c r="N158" s="67">
        <v>53.34</v>
      </c>
      <c r="O158" s="67">
        <v>194.24100000000001</v>
      </c>
      <c r="P158" s="67">
        <v>123.34</v>
      </c>
      <c r="Q158" s="67">
        <v>18.84</v>
      </c>
      <c r="R158" s="67">
        <v>125.825</v>
      </c>
    </row>
    <row r="159" spans="2:18" x14ac:dyDescent="0.25">
      <c r="B159" s="8"/>
      <c r="C159" s="4"/>
      <c r="D159" s="8"/>
      <c r="E159" s="68">
        <v>38201</v>
      </c>
      <c r="F159" s="69" t="s">
        <v>114</v>
      </c>
      <c r="G159" s="70">
        <v>0</v>
      </c>
      <c r="H159" s="70">
        <v>3</v>
      </c>
      <c r="I159" s="70">
        <v>0</v>
      </c>
      <c r="J159" s="70">
        <v>0</v>
      </c>
      <c r="K159" s="70">
        <v>0</v>
      </c>
      <c r="L159" s="70">
        <v>0</v>
      </c>
      <c r="M159" s="70">
        <v>3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</row>
    <row r="160" spans="2:18" x14ac:dyDescent="0.25">
      <c r="B160" s="8"/>
      <c r="C160" s="4"/>
      <c r="D160" s="8"/>
      <c r="E160" s="68">
        <v>38301</v>
      </c>
      <c r="F160" s="69" t="s">
        <v>115</v>
      </c>
      <c r="G160" s="70">
        <v>75.902000000000001</v>
      </c>
      <c r="H160" s="70">
        <v>301.40100000000001</v>
      </c>
      <c r="I160" s="70">
        <v>2298.4319999999998</v>
      </c>
      <c r="J160" s="70">
        <v>60</v>
      </c>
      <c r="K160" s="70">
        <v>2474.0309999999999</v>
      </c>
      <c r="L160" s="70">
        <v>250.80199999999999</v>
      </c>
      <c r="M160" s="70">
        <v>2243.0309999999999</v>
      </c>
      <c r="N160" s="70">
        <v>30</v>
      </c>
      <c r="O160" s="70">
        <v>180.90100000000001</v>
      </c>
      <c r="P160" s="70">
        <v>80</v>
      </c>
      <c r="Q160" s="70">
        <v>5.5</v>
      </c>
      <c r="R160" s="70">
        <v>0</v>
      </c>
    </row>
    <row r="161" spans="2:18" x14ac:dyDescent="0.25">
      <c r="B161" s="8"/>
      <c r="C161" s="4"/>
      <c r="D161" s="8"/>
      <c r="E161" s="68">
        <v>38401</v>
      </c>
      <c r="F161" s="69" t="s">
        <v>116</v>
      </c>
      <c r="G161" s="70">
        <v>205</v>
      </c>
      <c r="H161" s="70">
        <v>0</v>
      </c>
      <c r="I161" s="70">
        <v>0</v>
      </c>
      <c r="J161" s="70">
        <v>25</v>
      </c>
      <c r="K161" s="70">
        <v>145</v>
      </c>
      <c r="L161" s="70">
        <v>0</v>
      </c>
      <c r="M161" s="70">
        <v>452.48599999999999</v>
      </c>
      <c r="N161" s="70">
        <v>0</v>
      </c>
      <c r="O161" s="70">
        <v>0</v>
      </c>
      <c r="P161" s="70">
        <v>0</v>
      </c>
      <c r="Q161" s="70">
        <v>0</v>
      </c>
      <c r="R161" s="70">
        <v>102.485</v>
      </c>
    </row>
    <row r="162" spans="2:18" x14ac:dyDescent="0.25">
      <c r="B162" s="8"/>
      <c r="C162" s="4"/>
      <c r="D162" s="8"/>
      <c r="E162" s="68">
        <v>38501</v>
      </c>
      <c r="F162" s="69" t="s">
        <v>117</v>
      </c>
      <c r="G162" s="70">
        <v>17.34</v>
      </c>
      <c r="H162" s="70">
        <v>27.34</v>
      </c>
      <c r="I162" s="70">
        <v>17.34</v>
      </c>
      <c r="J162" s="70">
        <v>23.34</v>
      </c>
      <c r="K162" s="70">
        <v>13.34</v>
      </c>
      <c r="L162" s="70">
        <v>23.34</v>
      </c>
      <c r="M162" s="70">
        <v>13.34</v>
      </c>
      <c r="N162" s="70">
        <v>23.34</v>
      </c>
      <c r="O162" s="70">
        <v>13.34</v>
      </c>
      <c r="P162" s="70">
        <v>43.34</v>
      </c>
      <c r="Q162" s="70">
        <v>13.34</v>
      </c>
      <c r="R162" s="70">
        <v>23.34</v>
      </c>
    </row>
    <row r="163" spans="2:18" x14ac:dyDescent="0.25">
      <c r="B163" s="8"/>
      <c r="C163" s="64">
        <v>3900</v>
      </c>
      <c r="D163" s="65" t="s">
        <v>156</v>
      </c>
      <c r="E163" s="64"/>
      <c r="F163" s="66"/>
      <c r="G163" s="67">
        <v>15421.124980000002</v>
      </c>
      <c r="H163" s="67">
        <v>19656.626059999991</v>
      </c>
      <c r="I163" s="67">
        <v>18465.254259999998</v>
      </c>
      <c r="J163" s="67">
        <v>17678.589970000001</v>
      </c>
      <c r="K163" s="67">
        <v>17772.246010000003</v>
      </c>
      <c r="L163" s="67">
        <v>17699.463</v>
      </c>
      <c r="M163" s="67">
        <v>17797.582999999999</v>
      </c>
      <c r="N163" s="67">
        <v>17604.709000000003</v>
      </c>
      <c r="O163" s="67">
        <v>17644.844000000001</v>
      </c>
      <c r="P163" s="67">
        <v>17626.906000000003</v>
      </c>
      <c r="Q163" s="67">
        <v>17557.266</v>
      </c>
      <c r="R163" s="67">
        <v>11180.605</v>
      </c>
    </row>
    <row r="164" spans="2:18" x14ac:dyDescent="0.25">
      <c r="B164" s="8"/>
      <c r="C164" s="4"/>
      <c r="D164" s="8"/>
      <c r="E164" s="68">
        <v>39202</v>
      </c>
      <c r="F164" s="69" t="s">
        <v>118</v>
      </c>
      <c r="G164" s="70">
        <v>13478.724980000001</v>
      </c>
      <c r="H164" s="70">
        <v>17726.972109999995</v>
      </c>
      <c r="I164" s="70">
        <v>16535.600259999999</v>
      </c>
      <c r="J164" s="70">
        <v>15746.935969999999</v>
      </c>
      <c r="K164" s="70">
        <v>15842.592040000003</v>
      </c>
      <c r="L164" s="70">
        <v>15702.558999999999</v>
      </c>
      <c r="M164" s="70">
        <v>15867.929</v>
      </c>
      <c r="N164" s="70">
        <v>15673.055</v>
      </c>
      <c r="O164" s="70">
        <v>15715.19</v>
      </c>
      <c r="P164" s="70">
        <v>15698.352000000001</v>
      </c>
      <c r="Q164" s="70">
        <v>15628.712</v>
      </c>
      <c r="R164" s="70">
        <v>9181.0509999999995</v>
      </c>
    </row>
    <row r="165" spans="2:18" x14ac:dyDescent="0.25">
      <c r="B165" s="8"/>
      <c r="C165" s="4"/>
      <c r="D165" s="8"/>
      <c r="E165" s="68">
        <v>39301</v>
      </c>
      <c r="F165" s="69" t="s">
        <v>119</v>
      </c>
      <c r="G165" s="70">
        <v>12.1</v>
      </c>
      <c r="H165" s="70">
        <v>12.1</v>
      </c>
      <c r="I165" s="70">
        <v>12.1</v>
      </c>
      <c r="J165" s="70">
        <v>12.1</v>
      </c>
      <c r="K165" s="70">
        <v>12.1</v>
      </c>
      <c r="L165" s="70">
        <v>12.1</v>
      </c>
      <c r="M165" s="70">
        <v>12.1</v>
      </c>
      <c r="N165" s="70">
        <v>12.1</v>
      </c>
      <c r="O165" s="70">
        <v>12.1</v>
      </c>
      <c r="P165" s="70">
        <v>11</v>
      </c>
      <c r="Q165" s="70">
        <v>11</v>
      </c>
      <c r="R165" s="70">
        <v>11</v>
      </c>
    </row>
    <row r="166" spans="2:18" x14ac:dyDescent="0.25">
      <c r="B166" s="8"/>
      <c r="C166" s="4"/>
      <c r="D166" s="8"/>
      <c r="E166" s="68">
        <v>39801</v>
      </c>
      <c r="F166" s="69" t="s">
        <v>121</v>
      </c>
      <c r="G166" s="70">
        <v>1830.3000000000004</v>
      </c>
      <c r="H166" s="70">
        <v>1817.5539499999993</v>
      </c>
      <c r="I166" s="70">
        <v>1817.5539999999999</v>
      </c>
      <c r="J166" s="70">
        <v>1819.5540000000008</v>
      </c>
      <c r="K166" s="70">
        <v>1817.5539700000006</v>
      </c>
      <c r="L166" s="70">
        <v>1884.8040000000001</v>
      </c>
      <c r="M166" s="70">
        <v>1817.5540000000001</v>
      </c>
      <c r="N166" s="70">
        <v>1819.5540000000001</v>
      </c>
      <c r="O166" s="70">
        <v>1817.5540000000001</v>
      </c>
      <c r="P166" s="70">
        <v>1817.5540000000001</v>
      </c>
      <c r="Q166" s="70">
        <v>1817.5540000000001</v>
      </c>
      <c r="R166" s="70">
        <v>1888.5540000000001</v>
      </c>
    </row>
    <row r="167" spans="2:18" x14ac:dyDescent="0.25">
      <c r="B167" s="8"/>
      <c r="C167" s="4"/>
      <c r="D167" s="8"/>
      <c r="E167" s="68">
        <v>39904</v>
      </c>
      <c r="F167" s="69" t="s">
        <v>122</v>
      </c>
      <c r="G167" s="70">
        <v>100</v>
      </c>
      <c r="H167" s="70">
        <v>100</v>
      </c>
      <c r="I167" s="70">
        <v>100</v>
      </c>
      <c r="J167" s="70">
        <v>100</v>
      </c>
      <c r="K167" s="70">
        <v>100</v>
      </c>
      <c r="L167" s="70">
        <v>100</v>
      </c>
      <c r="M167" s="70">
        <v>100</v>
      </c>
      <c r="N167" s="70">
        <v>100</v>
      </c>
      <c r="O167" s="70">
        <v>100</v>
      </c>
      <c r="P167" s="70">
        <v>100</v>
      </c>
      <c r="Q167" s="70">
        <v>100</v>
      </c>
      <c r="R167" s="70">
        <v>100</v>
      </c>
    </row>
    <row r="168" spans="2:18" x14ac:dyDescent="0.25">
      <c r="B168" s="60" t="s">
        <v>123</v>
      </c>
      <c r="C168" s="61"/>
      <c r="D168" s="60"/>
      <c r="E168" s="61"/>
      <c r="F168" s="62"/>
      <c r="G168" s="63">
        <v>78449.999899999966</v>
      </c>
      <c r="H168" s="63">
        <v>75359.009659999952</v>
      </c>
      <c r="I168" s="63">
        <v>75320.000599999985</v>
      </c>
      <c r="J168" s="63">
        <v>78065.001400000023</v>
      </c>
      <c r="K168" s="63">
        <v>75200.000110000008</v>
      </c>
      <c r="L168" s="63">
        <v>75070</v>
      </c>
      <c r="M168" s="63">
        <v>75575.214000000007</v>
      </c>
      <c r="N168" s="63">
        <v>75590.214000000007</v>
      </c>
      <c r="O168" s="63">
        <v>75065</v>
      </c>
      <c r="P168" s="63">
        <v>75210</v>
      </c>
      <c r="Q168" s="63">
        <v>75065</v>
      </c>
      <c r="R168" s="63">
        <v>75080</v>
      </c>
    </row>
    <row r="169" spans="2:18" x14ac:dyDescent="0.25">
      <c r="B169" s="60" t="s">
        <v>57</v>
      </c>
      <c r="C169" s="61"/>
      <c r="D169" s="60"/>
      <c r="E169" s="61"/>
      <c r="F169" s="62"/>
      <c r="G169" s="63">
        <v>3450</v>
      </c>
      <c r="H169" s="63">
        <v>0</v>
      </c>
      <c r="I169" s="63">
        <v>8.0000000000000004E-4</v>
      </c>
      <c r="J169" s="63">
        <v>3000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</row>
    <row r="170" spans="2:18" x14ac:dyDescent="0.25">
      <c r="B170" s="8"/>
      <c r="C170" s="64">
        <v>3900</v>
      </c>
      <c r="D170" s="65" t="s">
        <v>156</v>
      </c>
      <c r="E170" s="64"/>
      <c r="F170" s="66"/>
      <c r="G170" s="67">
        <v>3450</v>
      </c>
      <c r="H170" s="67">
        <v>0</v>
      </c>
      <c r="I170" s="67">
        <v>8.0000000000000004E-4</v>
      </c>
      <c r="J170" s="67">
        <v>3000</v>
      </c>
      <c r="K170" s="67">
        <v>0</v>
      </c>
      <c r="L170" s="67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67">
        <v>0</v>
      </c>
    </row>
    <row r="171" spans="2:18" x14ac:dyDescent="0.25">
      <c r="B171" s="8"/>
      <c r="C171" s="4"/>
      <c r="D171" s="8"/>
      <c r="E171" s="68">
        <v>39401</v>
      </c>
      <c r="F171" s="69" t="s">
        <v>120</v>
      </c>
      <c r="G171" s="70">
        <v>3000</v>
      </c>
      <c r="H171" s="70">
        <v>0</v>
      </c>
      <c r="I171" s="70">
        <v>0</v>
      </c>
      <c r="J171" s="70">
        <v>3000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</row>
    <row r="172" spans="2:18" x14ac:dyDescent="0.25">
      <c r="B172" s="8"/>
      <c r="C172" s="4"/>
      <c r="D172" s="8"/>
      <c r="E172" s="68">
        <v>39501</v>
      </c>
      <c r="F172" s="69" t="s">
        <v>124</v>
      </c>
      <c r="G172" s="70">
        <v>450</v>
      </c>
      <c r="H172" s="70">
        <v>0</v>
      </c>
      <c r="I172" s="70">
        <v>8.0000000000000004E-4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</row>
    <row r="173" spans="2:18" x14ac:dyDescent="0.25">
      <c r="B173" s="60" t="s">
        <v>125</v>
      </c>
      <c r="C173" s="61"/>
      <c r="D173" s="60"/>
      <c r="E173" s="61"/>
      <c r="F173" s="62"/>
      <c r="G173" s="63">
        <v>74999.999899999966</v>
      </c>
      <c r="H173" s="63">
        <v>75359.009659999952</v>
      </c>
      <c r="I173" s="63">
        <v>75319.999799999991</v>
      </c>
      <c r="J173" s="63">
        <v>75065.001400000023</v>
      </c>
      <c r="K173" s="63">
        <v>75200.000110000008</v>
      </c>
      <c r="L173" s="63">
        <v>75070</v>
      </c>
      <c r="M173" s="63">
        <v>75575.214000000007</v>
      </c>
      <c r="N173" s="63">
        <v>75590.214000000007</v>
      </c>
      <c r="O173" s="63">
        <v>75065</v>
      </c>
      <c r="P173" s="63">
        <v>75210</v>
      </c>
      <c r="Q173" s="63">
        <v>75065</v>
      </c>
      <c r="R173" s="63">
        <v>75080</v>
      </c>
    </row>
    <row r="174" spans="2:18" x14ac:dyDescent="0.25">
      <c r="B174" s="8"/>
      <c r="C174" s="64">
        <v>4400</v>
      </c>
      <c r="D174" s="65" t="s">
        <v>157</v>
      </c>
      <c r="E174" s="64"/>
      <c r="F174" s="66"/>
      <c r="G174" s="67">
        <v>0</v>
      </c>
      <c r="H174" s="67">
        <v>50</v>
      </c>
      <c r="I174" s="67">
        <v>60</v>
      </c>
      <c r="J174" s="67">
        <v>65</v>
      </c>
      <c r="K174" s="67">
        <v>50</v>
      </c>
      <c r="L174" s="67">
        <v>70</v>
      </c>
      <c r="M174" s="67">
        <v>575.21400000000006</v>
      </c>
      <c r="N174" s="67">
        <v>590.21400000000006</v>
      </c>
      <c r="O174" s="67">
        <v>65</v>
      </c>
      <c r="P174" s="67">
        <v>60</v>
      </c>
      <c r="Q174" s="67">
        <v>65</v>
      </c>
      <c r="R174" s="67">
        <v>80</v>
      </c>
    </row>
    <row r="175" spans="2:18" ht="30" x14ac:dyDescent="0.25">
      <c r="B175" s="8"/>
      <c r="C175" s="4"/>
      <c r="D175" s="8"/>
      <c r="E175" s="68">
        <v>44103</v>
      </c>
      <c r="F175" s="69" t="s">
        <v>126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515.21400000000006</v>
      </c>
      <c r="N175" s="70">
        <v>515.21400000000006</v>
      </c>
      <c r="O175" s="70">
        <v>0</v>
      </c>
      <c r="P175" s="70">
        <v>0</v>
      </c>
      <c r="Q175" s="70">
        <v>0</v>
      </c>
      <c r="R175" s="70">
        <v>0</v>
      </c>
    </row>
    <row r="176" spans="2:18" x14ac:dyDescent="0.25">
      <c r="B176" s="8"/>
      <c r="C176" s="4"/>
      <c r="D176" s="8"/>
      <c r="E176" s="68">
        <v>44106</v>
      </c>
      <c r="F176" s="69" t="s">
        <v>127</v>
      </c>
      <c r="G176" s="70">
        <v>0</v>
      </c>
      <c r="H176" s="70">
        <v>50</v>
      </c>
      <c r="I176" s="70">
        <v>60</v>
      </c>
      <c r="J176" s="70">
        <v>65</v>
      </c>
      <c r="K176" s="70">
        <v>50</v>
      </c>
      <c r="L176" s="70">
        <v>70</v>
      </c>
      <c r="M176" s="70">
        <v>60</v>
      </c>
      <c r="N176" s="70">
        <v>75</v>
      </c>
      <c r="O176" s="70">
        <v>65</v>
      </c>
      <c r="P176" s="70">
        <v>60</v>
      </c>
      <c r="Q176" s="70">
        <v>65</v>
      </c>
      <c r="R176" s="70">
        <v>80</v>
      </c>
    </row>
    <row r="177" spans="1:18" x14ac:dyDescent="0.25">
      <c r="B177" s="8"/>
      <c r="C177" s="64">
        <v>4600</v>
      </c>
      <c r="D177" s="65" t="s">
        <v>158</v>
      </c>
      <c r="E177" s="64"/>
      <c r="F177" s="66"/>
      <c r="G177" s="67">
        <v>74999.999899999966</v>
      </c>
      <c r="H177" s="67">
        <v>75309.009659999952</v>
      </c>
      <c r="I177" s="67">
        <v>74999.999799999991</v>
      </c>
      <c r="J177" s="67">
        <v>75000.001400000023</v>
      </c>
      <c r="K177" s="67">
        <v>75000.000110000008</v>
      </c>
      <c r="L177" s="67">
        <v>75000</v>
      </c>
      <c r="M177" s="67">
        <v>75000</v>
      </c>
      <c r="N177" s="67">
        <v>75000</v>
      </c>
      <c r="O177" s="67">
        <v>75000</v>
      </c>
      <c r="P177" s="67">
        <v>75000</v>
      </c>
      <c r="Q177" s="67">
        <v>75000</v>
      </c>
      <c r="R177" s="67">
        <v>75000</v>
      </c>
    </row>
    <row r="178" spans="1:18" x14ac:dyDescent="0.25">
      <c r="B178" s="8"/>
      <c r="C178" s="4"/>
      <c r="D178" s="8"/>
      <c r="E178" s="68">
        <v>46101</v>
      </c>
      <c r="F178" s="69" t="s">
        <v>128</v>
      </c>
      <c r="G178" s="70">
        <v>74999.999899999966</v>
      </c>
      <c r="H178" s="70">
        <v>75309.009659999952</v>
      </c>
      <c r="I178" s="70">
        <v>74999.999799999991</v>
      </c>
      <c r="J178" s="70">
        <v>75000.001400000023</v>
      </c>
      <c r="K178" s="70">
        <v>75000.000110000008</v>
      </c>
      <c r="L178" s="70">
        <v>75000</v>
      </c>
      <c r="M178" s="70">
        <v>75000</v>
      </c>
      <c r="N178" s="70">
        <v>75000</v>
      </c>
      <c r="O178" s="70">
        <v>75000</v>
      </c>
      <c r="P178" s="70">
        <v>75000</v>
      </c>
      <c r="Q178" s="70">
        <v>75000</v>
      </c>
      <c r="R178" s="70">
        <v>75000</v>
      </c>
    </row>
    <row r="179" spans="1:18" x14ac:dyDescent="0.25">
      <c r="B179" s="8"/>
      <c r="C179" s="64">
        <v>4800</v>
      </c>
      <c r="D179" s="65" t="s">
        <v>159</v>
      </c>
      <c r="E179" s="64"/>
      <c r="F179" s="66"/>
      <c r="G179" s="67">
        <v>0</v>
      </c>
      <c r="H179" s="67">
        <v>0</v>
      </c>
      <c r="I179" s="67">
        <v>0</v>
      </c>
      <c r="J179" s="67">
        <v>0</v>
      </c>
      <c r="K179" s="67">
        <v>150</v>
      </c>
      <c r="L179" s="67">
        <v>0</v>
      </c>
      <c r="M179" s="67">
        <v>0</v>
      </c>
      <c r="N179" s="67">
        <v>0</v>
      </c>
      <c r="O179" s="67">
        <v>0</v>
      </c>
      <c r="P179" s="67">
        <v>150</v>
      </c>
      <c r="Q179" s="67">
        <v>0</v>
      </c>
      <c r="R179" s="67">
        <v>0</v>
      </c>
    </row>
    <row r="180" spans="1:18" x14ac:dyDescent="0.25">
      <c r="B180" s="8"/>
      <c r="C180" s="4"/>
      <c r="D180" s="8"/>
      <c r="E180" s="68">
        <v>48101</v>
      </c>
      <c r="F180" s="69" t="s">
        <v>129</v>
      </c>
      <c r="G180" s="70">
        <v>0</v>
      </c>
      <c r="H180" s="70">
        <v>0</v>
      </c>
      <c r="I180" s="70">
        <v>0</v>
      </c>
      <c r="J180" s="70">
        <v>0</v>
      </c>
      <c r="K180" s="70">
        <v>150</v>
      </c>
      <c r="L180" s="70">
        <v>0</v>
      </c>
      <c r="M180" s="70">
        <v>0</v>
      </c>
      <c r="N180" s="70">
        <v>0</v>
      </c>
      <c r="O180" s="70">
        <v>0</v>
      </c>
      <c r="P180" s="70">
        <v>150</v>
      </c>
      <c r="Q180" s="70">
        <v>0</v>
      </c>
      <c r="R180" s="70">
        <v>0</v>
      </c>
    </row>
    <row r="181" spans="1:18" x14ac:dyDescent="0.25">
      <c r="B181" s="8"/>
      <c r="C181" s="64">
        <v>4900</v>
      </c>
      <c r="D181" s="65" t="s">
        <v>160</v>
      </c>
      <c r="E181" s="64"/>
      <c r="F181" s="66"/>
      <c r="G181" s="67">
        <v>0</v>
      </c>
      <c r="H181" s="67">
        <v>0</v>
      </c>
      <c r="I181" s="67">
        <v>260</v>
      </c>
      <c r="J181" s="67">
        <v>0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0</v>
      </c>
      <c r="Q181" s="67">
        <v>0</v>
      </c>
      <c r="R181" s="67">
        <v>0</v>
      </c>
    </row>
    <row r="182" spans="1:18" x14ac:dyDescent="0.25">
      <c r="B182" s="8"/>
      <c r="C182" s="4"/>
      <c r="D182" s="8"/>
      <c r="E182" s="68">
        <v>49201</v>
      </c>
      <c r="F182" s="69" t="s">
        <v>130</v>
      </c>
      <c r="G182" s="70">
        <v>0</v>
      </c>
      <c r="H182" s="70">
        <v>0</v>
      </c>
      <c r="I182" s="70">
        <v>260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</row>
    <row r="183" spans="1:18" x14ac:dyDescent="0.25">
      <c r="B183" s="60" t="s">
        <v>131</v>
      </c>
      <c r="C183" s="61"/>
      <c r="D183" s="60"/>
      <c r="E183" s="61"/>
      <c r="F183" s="62"/>
      <c r="G183" s="63">
        <v>5176.7240000000002</v>
      </c>
      <c r="H183" s="63">
        <v>0</v>
      </c>
      <c r="I183" s="63">
        <v>0</v>
      </c>
      <c r="J183" s="63">
        <v>0</v>
      </c>
      <c r="K183" s="63">
        <v>0</v>
      </c>
      <c r="L183" s="63">
        <v>4263.2299999999996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</row>
    <row r="184" spans="1:18" x14ac:dyDescent="0.25">
      <c r="B184" s="60" t="s">
        <v>132</v>
      </c>
      <c r="C184" s="61"/>
      <c r="D184" s="60"/>
      <c r="E184" s="61"/>
      <c r="F184" s="62"/>
      <c r="G184" s="63">
        <v>5176.7240000000002</v>
      </c>
      <c r="H184" s="63">
        <v>0</v>
      </c>
      <c r="I184" s="63">
        <v>0</v>
      </c>
      <c r="J184" s="63">
        <v>0</v>
      </c>
      <c r="K184" s="63">
        <v>0</v>
      </c>
      <c r="L184" s="63">
        <v>4263.2299999999996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</row>
    <row r="185" spans="1:18" x14ac:dyDescent="0.25">
      <c r="B185" s="8"/>
      <c r="C185" s="64">
        <v>5100</v>
      </c>
      <c r="D185" s="65" t="s">
        <v>161</v>
      </c>
      <c r="E185" s="64"/>
      <c r="F185" s="66"/>
      <c r="G185" s="67">
        <v>5176.7240000000002</v>
      </c>
      <c r="H185" s="67">
        <v>0</v>
      </c>
      <c r="I185" s="67">
        <v>0</v>
      </c>
      <c r="J185" s="67">
        <v>0</v>
      </c>
      <c r="K185" s="67">
        <v>0</v>
      </c>
      <c r="L185" s="67">
        <v>4263.2299999999996</v>
      </c>
      <c r="M185" s="67">
        <v>0</v>
      </c>
      <c r="N185" s="67">
        <v>0</v>
      </c>
      <c r="O185" s="67">
        <v>0</v>
      </c>
      <c r="P185" s="67">
        <v>0</v>
      </c>
      <c r="Q185" s="67">
        <v>0</v>
      </c>
      <c r="R185" s="67">
        <v>0</v>
      </c>
    </row>
    <row r="186" spans="1:18" x14ac:dyDescent="0.25">
      <c r="B186" s="8"/>
      <c r="C186" s="4"/>
      <c r="D186" s="8"/>
      <c r="E186" s="68">
        <v>51101</v>
      </c>
      <c r="F186" s="69" t="s">
        <v>133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4263.2299999999996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</row>
    <row r="187" spans="1:18" x14ac:dyDescent="0.25">
      <c r="B187" s="8"/>
      <c r="C187" s="4"/>
      <c r="D187" s="8"/>
      <c r="E187" s="93">
        <v>51901</v>
      </c>
      <c r="F187" s="94" t="s">
        <v>190</v>
      </c>
      <c r="G187" s="95">
        <v>5176.7240000000002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</row>
    <row r="188" spans="1:18" x14ac:dyDescent="0.25">
      <c r="B188" s="8"/>
      <c r="C188" s="64">
        <v>5600</v>
      </c>
      <c r="D188" s="65" t="s">
        <v>162</v>
      </c>
      <c r="E188" s="64"/>
      <c r="F188" s="66"/>
      <c r="G188" s="67">
        <v>0</v>
      </c>
      <c r="H188" s="67">
        <v>0</v>
      </c>
      <c r="I188" s="67">
        <v>0</v>
      </c>
      <c r="J188" s="67">
        <v>0</v>
      </c>
      <c r="K188" s="67">
        <v>0</v>
      </c>
      <c r="L188" s="67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67">
        <v>0</v>
      </c>
    </row>
    <row r="189" spans="1:18" x14ac:dyDescent="0.25">
      <c r="B189" s="8"/>
      <c r="C189" s="4"/>
      <c r="D189" s="8"/>
      <c r="E189" s="68">
        <v>56601</v>
      </c>
      <c r="F189" s="69" t="s">
        <v>197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0">
        <v>0</v>
      </c>
    </row>
    <row r="190" spans="1:18" ht="5.25" customHeight="1" thickBot="1" x14ac:dyDescent="0.3">
      <c r="A190" s="71"/>
      <c r="B190" s="71"/>
      <c r="C190" s="72"/>
      <c r="D190" s="71"/>
      <c r="E190" s="72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</sheetData>
  <mergeCells count="3">
    <mergeCell ref="B1:P1"/>
    <mergeCell ref="B2:P2"/>
    <mergeCell ref="B3:P3"/>
  </mergeCells>
  <pageMargins left="0.19685039370078741" right="0.19685039370078741" top="0.59055118110236227" bottom="0.39370078740157483" header="0.31496062992125984" footer="0.11811023622047245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M14"/>
  <sheetViews>
    <sheetView showGridLines="0" workbookViewId="0"/>
  </sheetViews>
  <sheetFormatPr baseColWidth="10" defaultRowHeight="15" x14ac:dyDescent="0.25"/>
  <cols>
    <col min="1" max="1" width="5.7109375" customWidth="1"/>
    <col min="2" max="2" width="2" customWidth="1"/>
    <col min="3" max="3" width="5.42578125" customWidth="1"/>
    <col min="4" max="4" width="1.42578125" customWidth="1"/>
    <col min="5" max="5" width="5.7109375" customWidth="1"/>
    <col min="6" max="6" width="62.7109375" bestFit="1" customWidth="1"/>
    <col min="7" max="7" width="1.140625" customWidth="1"/>
    <col min="10" max="10" width="1.140625" customWidth="1"/>
    <col min="11" max="11" width="14.85546875" customWidth="1"/>
    <col min="12" max="12" width="1.140625" customWidth="1"/>
    <col min="13" max="13" width="14.28515625" customWidth="1"/>
  </cols>
  <sheetData>
    <row r="1" spans="2:13" s="3" customFormat="1" x14ac:dyDescent="0.25">
      <c r="B1" s="106" t="s">
        <v>163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2:13" s="3" customFormat="1" x14ac:dyDescent="0.25">
      <c r="B2" s="107" t="s">
        <v>184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s="3" customFormat="1" x14ac:dyDescent="0.25">
      <c r="B3" s="107" t="s">
        <v>165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s="3" customFormat="1" x14ac:dyDescent="0.25">
      <c r="B4" s="4"/>
      <c r="C4" s="4"/>
      <c r="D4" s="4"/>
      <c r="E4" s="4"/>
      <c r="F4" s="5"/>
      <c r="G4" s="6"/>
      <c r="H4" s="7"/>
      <c r="I4" s="7"/>
      <c r="J4" s="6"/>
      <c r="K4" s="7"/>
      <c r="L4" s="6"/>
      <c r="M4" s="7"/>
    </row>
    <row r="5" spans="2:13" x14ac:dyDescent="0.25">
      <c r="B5" s="4"/>
      <c r="C5" s="4"/>
      <c r="D5" s="8"/>
      <c r="E5" s="4"/>
      <c r="F5" s="5"/>
      <c r="G5" s="48"/>
      <c r="H5" s="7"/>
      <c r="I5" s="7"/>
      <c r="J5" s="48"/>
      <c r="K5" s="7"/>
      <c r="L5" s="48"/>
      <c r="M5" s="7"/>
    </row>
    <row r="6" spans="2:13" s="3" customFormat="1" ht="30" customHeight="1" x14ac:dyDescent="0.25">
      <c r="B6" s="50"/>
      <c r="C6" s="51"/>
      <c r="D6" s="51"/>
      <c r="E6" s="51"/>
      <c r="F6" s="73"/>
      <c r="G6" s="6"/>
      <c r="H6" s="9" t="s">
        <v>185</v>
      </c>
      <c r="I6" s="9" t="s">
        <v>186</v>
      </c>
      <c r="J6" s="6"/>
      <c r="K6" s="9" t="s">
        <v>187</v>
      </c>
      <c r="L6" s="6"/>
      <c r="M6" s="9" t="s">
        <v>188</v>
      </c>
    </row>
    <row r="8" spans="2:13" x14ac:dyDescent="0.25">
      <c r="B8" s="74" t="s">
        <v>132</v>
      </c>
      <c r="C8" s="75"/>
      <c r="D8" s="75"/>
      <c r="E8" s="75"/>
      <c r="F8" s="76"/>
      <c r="G8" s="77"/>
      <c r="H8" s="78">
        <f>+H9+H12</f>
        <v>9439.9539999999997</v>
      </c>
      <c r="I8" s="78">
        <f>+I9+I12</f>
        <v>0</v>
      </c>
      <c r="J8" s="77"/>
      <c r="K8" s="78">
        <f>+K9+K12</f>
        <v>9439.9539999999997</v>
      </c>
      <c r="L8" s="77"/>
      <c r="M8" s="78">
        <f>+M9+M12</f>
        <v>0</v>
      </c>
    </row>
    <row r="9" spans="2:13" x14ac:dyDescent="0.25">
      <c r="B9" s="79"/>
      <c r="C9" s="80">
        <v>5100</v>
      </c>
      <c r="D9" s="80" t="s">
        <v>161</v>
      </c>
      <c r="E9" s="80"/>
      <c r="F9" s="81"/>
      <c r="G9" s="77"/>
      <c r="H9" s="82">
        <f>SUM(H10:H11)</f>
        <v>9439.9539999999997</v>
      </c>
      <c r="I9" s="82">
        <f>SUM(I10:I11)</f>
        <v>0</v>
      </c>
      <c r="J9" s="77"/>
      <c r="K9" s="82">
        <f>SUM(K10:K11)</f>
        <v>9439.9539999999997</v>
      </c>
      <c r="L9" s="77"/>
      <c r="M9" s="82">
        <f>SUM(M10:M11)</f>
        <v>0</v>
      </c>
    </row>
    <row r="10" spans="2:13" x14ac:dyDescent="0.25">
      <c r="B10" s="79"/>
      <c r="C10" s="79"/>
      <c r="D10" s="79"/>
      <c r="E10" s="83">
        <v>51101</v>
      </c>
      <c r="F10" s="84" t="s">
        <v>133</v>
      </c>
      <c r="G10" s="85"/>
      <c r="H10" s="86">
        <v>4263.2299999999996</v>
      </c>
      <c r="I10" s="86">
        <v>0</v>
      </c>
      <c r="J10" s="85"/>
      <c r="K10" s="86">
        <v>4263.2299999999996</v>
      </c>
      <c r="L10" s="85"/>
      <c r="M10" s="86">
        <v>0</v>
      </c>
    </row>
    <row r="11" spans="2:13" x14ac:dyDescent="0.25">
      <c r="B11" s="79"/>
      <c r="C11" s="79"/>
      <c r="D11" s="79"/>
      <c r="E11" s="101">
        <v>51901</v>
      </c>
      <c r="F11" s="102" t="s">
        <v>190</v>
      </c>
      <c r="G11" s="85"/>
      <c r="H11" s="103">
        <v>5176.7240000000002</v>
      </c>
      <c r="I11" s="103">
        <v>0</v>
      </c>
      <c r="J11" s="85"/>
      <c r="K11" s="103">
        <v>5176.7240000000002</v>
      </c>
      <c r="L11" s="85"/>
      <c r="M11" s="103">
        <v>0</v>
      </c>
    </row>
    <row r="12" spans="2:13" x14ac:dyDescent="0.25">
      <c r="B12" s="79"/>
      <c r="C12" s="80">
        <v>5600</v>
      </c>
      <c r="D12" s="80" t="s">
        <v>162</v>
      </c>
      <c r="E12" s="80"/>
      <c r="F12" s="81"/>
      <c r="G12" s="77"/>
      <c r="H12" s="82">
        <f>+H13</f>
        <v>0</v>
      </c>
      <c r="I12" s="82">
        <v>0</v>
      </c>
      <c r="J12" s="77"/>
      <c r="K12" s="82">
        <f>+K13</f>
        <v>0</v>
      </c>
      <c r="L12" s="77"/>
      <c r="M12" s="82">
        <f>+M13</f>
        <v>0</v>
      </c>
    </row>
    <row r="13" spans="2:13" x14ac:dyDescent="0.25">
      <c r="B13" s="79"/>
      <c r="C13" s="87"/>
      <c r="D13" s="87"/>
      <c r="E13" s="83">
        <v>56601</v>
      </c>
      <c r="F13" s="88" t="s">
        <v>197</v>
      </c>
      <c r="G13" s="85"/>
      <c r="H13" s="86">
        <v>0</v>
      </c>
      <c r="I13" s="86">
        <v>0</v>
      </c>
      <c r="J13" s="85"/>
      <c r="K13" s="86">
        <v>0</v>
      </c>
      <c r="L13" s="85"/>
      <c r="M13" s="86">
        <v>0</v>
      </c>
    </row>
    <row r="14" spans="2:13" ht="5.25" customHeight="1" thickBot="1" x14ac:dyDescent="0.3">
      <c r="B14" s="44"/>
      <c r="C14" s="46"/>
      <c r="D14" s="44"/>
      <c r="E14" s="46"/>
      <c r="F14" s="89"/>
      <c r="G14" s="90"/>
      <c r="H14" s="46">
        <v>0</v>
      </c>
      <c r="I14" s="91">
        <v>0</v>
      </c>
      <c r="J14" s="91"/>
      <c r="K14" s="46">
        <v>0</v>
      </c>
      <c r="L14" s="91"/>
      <c r="M14" s="46"/>
    </row>
  </sheetData>
  <mergeCells count="3">
    <mergeCell ref="B1:M1"/>
    <mergeCell ref="B2:M2"/>
    <mergeCell ref="B3:M3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Gasto Anual</vt:lpstr>
      <vt:lpstr>Gasto Mensual</vt:lpstr>
      <vt:lpstr>Gasto al Periodo</vt:lpstr>
      <vt:lpstr>Calendario</vt:lpstr>
      <vt:lpstr>Gasto de Inversión</vt:lpstr>
      <vt:lpstr>Calendario!Área_de_impresión</vt:lpstr>
      <vt:lpstr>'Gasto al Periodo'!Área_de_impresión</vt:lpstr>
      <vt:lpstr>'Gasto Anual'!Área_de_impresión</vt:lpstr>
      <vt:lpstr>'Gasto de Inversión'!Área_de_impresión</vt:lpstr>
      <vt:lpstr>'Gasto Mensual'!Área_de_impresión</vt:lpstr>
      <vt:lpstr>Calendario!Títulos_a_imprimir</vt:lpstr>
      <vt:lpstr>'Gasto al Periodo'!Títulos_a_imprimir</vt:lpstr>
      <vt:lpstr>'Gasto Anual'!Títulos_a_imprimir</vt:lpstr>
      <vt:lpstr>'Gasto Mensual'!Títulos_a_imprimir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Castorena Martinez, Abel Emilio</dc:creator>
  <cp:lastModifiedBy>Ramos Romero, Elizabeth</cp:lastModifiedBy>
  <cp:lastPrinted>2017-06-13T15:50:58Z</cp:lastPrinted>
  <dcterms:created xsi:type="dcterms:W3CDTF">2015-09-28T16:34:24Z</dcterms:created>
  <dcterms:modified xsi:type="dcterms:W3CDTF">2017-08-28T19:27:16Z</dcterms:modified>
</cp:coreProperties>
</file>