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1600" windowHeight="9735"/>
  </bookViews>
  <sheets>
    <sheet name="Gasto Anual" sheetId="2" r:id="rId1"/>
    <sheet name="Gasto del Mes" sheetId="3" r:id="rId2"/>
    <sheet name="Gasto al Periodo" sheetId="13" r:id="rId3"/>
    <sheet name="Calendario" sheetId="6" r:id="rId4"/>
    <sheet name="Gasto de Inversión" sheetId="8" r:id="rId5"/>
  </sheets>
  <definedNames>
    <definedName name="_xlnm._FilterDatabase" localSheetId="3" hidden="1">Calendario!$B$10:$R$177</definedName>
    <definedName name="_xlnm._FilterDatabase" localSheetId="2" hidden="1">'Gasto al Periodo'!$B$11:$M$194</definedName>
    <definedName name="_xlnm._FilterDatabase" localSheetId="0" hidden="1">'Gasto Anual'!$B$11:$M$194</definedName>
    <definedName name="_xlnm._FilterDatabase" localSheetId="1" hidden="1">'Gasto del Mes'!$B$10:$M$183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4" i="13" l="1"/>
  <c r="M193" i="13"/>
  <c r="M192" i="13"/>
  <c r="M191" i="13"/>
  <c r="M190" i="13"/>
  <c r="M189" i="13"/>
  <c r="M188" i="13"/>
  <c r="M187" i="13"/>
  <c r="M186" i="13"/>
  <c r="M185" i="13"/>
  <c r="M184" i="13"/>
  <c r="M183" i="13"/>
  <c r="M182" i="13"/>
  <c r="M181" i="13"/>
  <c r="M180" i="13"/>
  <c r="M179" i="13"/>
  <c r="M178" i="13"/>
  <c r="M177" i="13"/>
  <c r="M176" i="13"/>
  <c r="M175" i="13"/>
  <c r="M174" i="13"/>
  <c r="M173" i="13"/>
  <c r="M172" i="13"/>
  <c r="M171" i="13"/>
  <c r="M170" i="13"/>
  <c r="M169" i="13"/>
  <c r="M168" i="13"/>
  <c r="M167" i="13"/>
  <c r="M166" i="13"/>
  <c r="M165" i="13"/>
  <c r="M164" i="13"/>
  <c r="M163" i="13"/>
  <c r="M162" i="13"/>
  <c r="M161" i="13"/>
  <c r="M160" i="13"/>
  <c r="M159" i="13"/>
  <c r="M158" i="13"/>
  <c r="M157" i="13"/>
  <c r="M156" i="13"/>
  <c r="M155" i="13"/>
  <c r="M154" i="13"/>
  <c r="M153" i="13"/>
  <c r="M152" i="13"/>
  <c r="M151" i="13"/>
  <c r="M150" i="13"/>
  <c r="M149" i="13"/>
  <c r="M148" i="13"/>
  <c r="M147" i="13"/>
  <c r="M146" i="13"/>
  <c r="M145" i="13"/>
  <c r="M144" i="13"/>
  <c r="M143" i="13"/>
  <c r="M142" i="13"/>
  <c r="M141" i="13"/>
  <c r="M140" i="13"/>
  <c r="M139" i="13"/>
  <c r="M138" i="13"/>
  <c r="M137" i="13"/>
  <c r="M136" i="13"/>
  <c r="M135" i="13"/>
  <c r="M134" i="13"/>
  <c r="M133" i="13"/>
  <c r="M132" i="13"/>
  <c r="M131" i="13"/>
  <c r="M130" i="13"/>
  <c r="M129" i="13"/>
  <c r="M128" i="13"/>
  <c r="M127" i="13"/>
  <c r="M126" i="13"/>
  <c r="M125" i="13"/>
  <c r="M124" i="13"/>
  <c r="M123" i="13"/>
  <c r="M122" i="13"/>
  <c r="M121" i="13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L12" i="13"/>
  <c r="M11" i="13"/>
  <c r="K10" i="13"/>
  <c r="K8" i="13" s="1"/>
  <c r="I10" i="13"/>
  <c r="H10" i="13"/>
  <c r="M10" i="13" s="1"/>
  <c r="I8" i="13"/>
  <c r="H8" i="13"/>
  <c r="M8" i="13" l="1"/>
  <c r="M9" i="8"/>
  <c r="M8" i="8" s="1"/>
  <c r="I8" i="8"/>
  <c r="I9" i="8"/>
  <c r="H9" i="8"/>
  <c r="M169" i="3" l="1"/>
  <c r="M168" i="3" l="1"/>
  <c r="M62" i="3"/>
  <c r="M63" i="3"/>
  <c r="M61" i="3"/>
  <c r="M38" i="3"/>
  <c r="M146" i="3" l="1"/>
  <c r="M105" i="3"/>
  <c r="M109" i="3"/>
  <c r="M65" i="2"/>
  <c r="M176" i="2"/>
  <c r="M101" i="3" l="1"/>
  <c r="M156" i="3"/>
  <c r="M145" i="3"/>
  <c r="M96" i="3"/>
  <c r="M167" i="3" l="1"/>
  <c r="M166" i="3"/>
  <c r="M170" i="3"/>
  <c r="M192" i="2" l="1"/>
  <c r="M189" i="2"/>
  <c r="M187" i="2"/>
  <c r="M185" i="2"/>
  <c r="M169" i="2"/>
  <c r="M155" i="2"/>
  <c r="M153" i="2"/>
  <c r="M149" i="2"/>
  <c r="M146" i="2"/>
  <c r="M144" i="2"/>
  <c r="M142" i="2"/>
  <c r="M140" i="2"/>
  <c r="M138" i="2"/>
  <c r="M135" i="2"/>
  <c r="M132" i="2"/>
  <c r="M130" i="2"/>
  <c r="M128" i="2"/>
  <c r="M121" i="2"/>
  <c r="M118" i="2"/>
  <c r="M116" i="2"/>
  <c r="M114" i="2"/>
  <c r="M112" i="2"/>
  <c r="M110" i="2"/>
  <c r="M106" i="2"/>
  <c r="M103" i="2"/>
  <c r="M99" i="2"/>
  <c r="M96" i="2"/>
  <c r="M94" i="2"/>
  <c r="M92" i="2"/>
  <c r="M86" i="2"/>
  <c r="M82" i="2"/>
  <c r="M80" i="2"/>
  <c r="M78" i="2"/>
  <c r="M76" i="2"/>
  <c r="M63" i="2"/>
  <c r="M61" i="2"/>
  <c r="M59" i="2"/>
  <c r="M57" i="2"/>
  <c r="M55" i="2"/>
  <c r="M45" i="2"/>
  <c r="M36" i="2"/>
  <c r="M27" i="2"/>
  <c r="M19" i="2"/>
  <c r="M18" i="2"/>
  <c r="L12" i="2"/>
  <c r="R9" i="6"/>
  <c r="R7" i="6" s="1"/>
  <c r="Q9" i="6"/>
  <c r="Q7" i="6" s="1"/>
  <c r="P9" i="6"/>
  <c r="P7" i="6" s="1"/>
  <c r="O9" i="6"/>
  <c r="O7" i="6" s="1"/>
  <c r="N9" i="6"/>
  <c r="N7" i="6" s="1"/>
  <c r="M9" i="6"/>
  <c r="M7" i="6" s="1"/>
  <c r="L9" i="6"/>
  <c r="L7" i="6" s="1"/>
  <c r="K9" i="6"/>
  <c r="K7" i="6" s="1"/>
  <c r="J9" i="6"/>
  <c r="J7" i="6" s="1"/>
  <c r="I9" i="6"/>
  <c r="I7" i="6" s="1"/>
  <c r="H9" i="6"/>
  <c r="H7" i="6" s="1"/>
  <c r="G9" i="6"/>
  <c r="G7" i="6" s="1"/>
  <c r="K9" i="3"/>
  <c r="K7" i="3" s="1"/>
  <c r="J9" i="3"/>
  <c r="J7" i="3" s="1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65" i="3"/>
  <c r="M164" i="3"/>
  <c r="M163" i="3"/>
  <c r="M162" i="3"/>
  <c r="M161" i="3"/>
  <c r="M160" i="3"/>
  <c r="M159" i="3"/>
  <c r="M158" i="3"/>
  <c r="M157" i="3"/>
  <c r="M155" i="3"/>
  <c r="M154" i="3"/>
  <c r="M153" i="3"/>
  <c r="M152" i="3"/>
  <c r="M151" i="3"/>
  <c r="M150" i="3"/>
  <c r="M149" i="3"/>
  <c r="M148" i="3"/>
  <c r="M147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4" i="3"/>
  <c r="M103" i="3"/>
  <c r="M102" i="3"/>
  <c r="M100" i="3"/>
  <c r="M99" i="3"/>
  <c r="M98" i="3"/>
  <c r="M97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82" i="2"/>
  <c r="M165" i="2"/>
  <c r="M154" i="2"/>
  <c r="M141" i="2"/>
  <c r="M126" i="2"/>
  <c r="M108" i="2"/>
  <c r="M90" i="2"/>
  <c r="M70" i="2"/>
  <c r="M49" i="2"/>
  <c r="M39" i="2"/>
  <c r="M31" i="2"/>
  <c r="M161" i="2" l="1"/>
  <c r="M22" i="2"/>
  <c r="M32" i="2"/>
  <c r="M35" i="2"/>
  <c r="M25" i="2"/>
  <c r="M26" i="2"/>
  <c r="M29" i="2"/>
  <c r="M38" i="2"/>
  <c r="M40" i="2"/>
  <c r="M50" i="2"/>
  <c r="M60" i="2"/>
  <c r="M62" i="2"/>
  <c r="M87" i="2"/>
  <c r="M89" i="2"/>
  <c r="M95" i="2"/>
  <c r="M97" i="2"/>
  <c r="M104" i="2"/>
  <c r="M107" i="2"/>
  <c r="M113" i="2"/>
  <c r="M115" i="2"/>
  <c r="M119" i="2"/>
  <c r="M124" i="2"/>
  <c r="M131" i="2"/>
  <c r="M134" i="2"/>
  <c r="M143" i="2"/>
  <c r="M160" i="2"/>
  <c r="M156" i="2"/>
  <c r="M164" i="2"/>
  <c r="M170" i="2"/>
  <c r="M188" i="2"/>
  <c r="M190" i="2"/>
  <c r="M186" i="2"/>
  <c r="M16" i="2"/>
  <c r="M23" i="2"/>
  <c r="M28" i="2"/>
  <c r="M30" i="2"/>
  <c r="M46" i="2"/>
  <c r="M48" i="2"/>
  <c r="M51" i="2"/>
  <c r="M56" i="2"/>
  <c r="M58" i="2"/>
  <c r="M69" i="2"/>
  <c r="M77" i="2"/>
  <c r="M79" i="2"/>
  <c r="M81" i="2"/>
  <c r="M85" i="2"/>
  <c r="M91" i="2"/>
  <c r="M93" i="2"/>
  <c r="M102" i="2"/>
  <c r="M109" i="2"/>
  <c r="M111" i="2"/>
  <c r="M117" i="2"/>
  <c r="M127" i="2"/>
  <c r="M129" i="2"/>
  <c r="M145" i="2"/>
  <c r="M147" i="2"/>
  <c r="M168" i="2"/>
  <c r="M136" i="2"/>
  <c r="M191" i="2"/>
  <c r="M72" i="2"/>
  <c r="M88" i="2"/>
  <c r="M15" i="2"/>
  <c r="M47" i="2"/>
  <c r="M137" i="2"/>
  <c r="M178" i="2"/>
  <c r="M68" i="2"/>
  <c r="M100" i="2"/>
  <c r="M75" i="2"/>
  <c r="M64" i="2"/>
  <c r="M174" i="2"/>
  <c r="M181" i="2"/>
  <c r="M177" i="2"/>
  <c r="M12" i="2"/>
  <c r="M166" i="2"/>
  <c r="M194" i="2"/>
  <c r="M13" i="2"/>
  <c r="M21" i="2"/>
  <c r="M33" i="2"/>
  <c r="M41" i="2"/>
  <c r="M53" i="2"/>
  <c r="M66" i="2"/>
  <c r="M74" i="2"/>
  <c r="M98" i="2"/>
  <c r="M123" i="2"/>
  <c r="M139" i="2"/>
  <c r="M151" i="2"/>
  <c r="M158" i="2"/>
  <c r="M167" i="2"/>
  <c r="M171" i="2"/>
  <c r="M175" i="2"/>
  <c r="M37" i="2"/>
  <c r="M152" i="2"/>
  <c r="M34" i="2"/>
  <c r="M120" i="2"/>
  <c r="M148" i="2"/>
  <c r="M159" i="2"/>
  <c r="M193" i="2"/>
  <c r="M133" i="2"/>
  <c r="M20" i="2"/>
  <c r="M52" i="2"/>
  <c r="M73" i="2"/>
  <c r="M101" i="2"/>
  <c r="M122" i="2"/>
  <c r="M150" i="2"/>
  <c r="M183" i="2"/>
  <c r="M17" i="2" l="1"/>
  <c r="M67" i="2"/>
  <c r="M24" i="2"/>
  <c r="M71" i="2"/>
  <c r="M84" i="2"/>
  <c r="M54" i="2"/>
  <c r="M125" i="2"/>
  <c r="M14" i="2"/>
  <c r="I10" i="2"/>
  <c r="M172" i="2"/>
  <c r="M173" i="2"/>
  <c r="M44" i="2"/>
  <c r="M179" i="2"/>
  <c r="M180" i="2"/>
  <c r="M163" i="2"/>
  <c r="M105" i="2"/>
  <c r="M184" i="2"/>
  <c r="I8" i="2" l="1"/>
  <c r="K10" i="2"/>
  <c r="K8" i="2" s="1"/>
  <c r="M11" i="2"/>
  <c r="M162" i="2"/>
  <c r="M157" i="2"/>
  <c r="M43" i="2"/>
  <c r="M83" i="2"/>
  <c r="M42" i="2" l="1"/>
  <c r="H10" i="2"/>
  <c r="M10" i="2" s="1"/>
  <c r="H8" i="2" l="1"/>
  <c r="M8" i="2" s="1"/>
  <c r="H9" i="3" l="1"/>
  <c r="H7" i="3" s="1"/>
  <c r="M12" i="3" l="1"/>
  <c r="M11" i="3"/>
  <c r="I9" i="3" l="1"/>
  <c r="I7" i="3" l="1"/>
  <c r="M7" i="3" s="1"/>
  <c r="M9" i="3"/>
  <c r="M10" i="3"/>
</calcChain>
</file>

<file path=xl/sharedStrings.xml><?xml version="1.0" encoding="utf-8"?>
<sst xmlns="http://schemas.openxmlformats.org/spreadsheetml/2006/main" count="767" uniqueCount="210">
  <si>
    <t>Servicios personales</t>
  </si>
  <si>
    <t>Sueldos base</t>
  </si>
  <si>
    <t>Honorarios</t>
  </si>
  <si>
    <t>Sueldos base al personal eventual</t>
  </si>
  <si>
    <t>Prima quinquenal por años de servicios efectivos prestados</t>
  </si>
  <si>
    <t>Primas de vacaciones y dominical</t>
  </si>
  <si>
    <t>Aguinaldo o gratificación de fin de año</t>
  </si>
  <si>
    <t>Remuneraciones por horas extraordinarias</t>
  </si>
  <si>
    <t>Compensaciones por servicios eventuales</t>
  </si>
  <si>
    <t>Compensaciones de servicios</t>
  </si>
  <si>
    <t>Aportaciones al IMSS</t>
  </si>
  <si>
    <t>Aportaciones al INFONAVIT</t>
  </si>
  <si>
    <t>Aportaciones al Sistema de Ahorro para el Retiro</t>
  </si>
  <si>
    <t>Cuotas para el seguro de vida del personal civil</t>
  </si>
  <si>
    <t>Seguro de responsabilidad civil, asistencia legal y otros seguros</t>
  </si>
  <si>
    <t>Cuotas para el fondo de ahorro del personal civil</t>
  </si>
  <si>
    <t>Pago de liquidaciones</t>
  </si>
  <si>
    <t>Prestaciones establecidas por condiciones generales de trabajo o contratos colectivos de trabajo</t>
  </si>
  <si>
    <t>Compensación garantizada</t>
  </si>
  <si>
    <t>Apoyos a la capacitación de los servidores públicos</t>
  </si>
  <si>
    <t>Otras prestaciones</t>
  </si>
  <si>
    <t>Incrementos a las percepciones</t>
  </si>
  <si>
    <t>Previsiones para aportaciones al Sistema de Ahorro para el Retiro</t>
  </si>
  <si>
    <t>Estímulos al personal operativo</t>
  </si>
  <si>
    <t>Gasto de Operación</t>
  </si>
  <si>
    <t>Materiales y suministros</t>
  </si>
  <si>
    <t>Materiales y útiles de oficina</t>
  </si>
  <si>
    <t>Materiales y útiles de impresión y reproducción</t>
  </si>
  <si>
    <t>Material estadístico y geográfico</t>
  </si>
  <si>
    <t>Materiales y útiles para el procesamiento en equipos y bienes informáticos</t>
  </si>
  <si>
    <t>Material de apoyo informativo</t>
  </si>
  <si>
    <t>Material de limpieza</t>
  </si>
  <si>
    <t>Productos alimenticios para el personal en las instalaciones de las dependencias y entidades</t>
  </si>
  <si>
    <t>Utensilios para el servicio de alimentación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</si>
  <si>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</si>
  <si>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</si>
  <si>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</si>
  <si>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</si>
  <si>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</si>
  <si>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</si>
  <si>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</si>
  <si>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</si>
  <si>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</si>
  <si>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Materiales, accesorios y suministros de laboratorio</t>
  </si>
  <si>
    <t>Combustibles, lubricantes y aditivos para vehículos terrestres, aéreos, marítimos, lacustres y fluviales destinados a servicios públicos y la operación de programas públicos</t>
  </si>
  <si>
    <t>Combustibles, lubricantes y aditivos para vehículos terrestres, aéreos, marítimos, lacustres y fluviales destinados a servicios administrativos</t>
  </si>
  <si>
    <t>Combustibles, lubricantes y aditivos para maquinaria, equipo de producción y servicios administrativos</t>
  </si>
  <si>
    <t>Vestuario y uniformes</t>
  </si>
  <si>
    <t>Prendas de protección personal</t>
  </si>
  <si>
    <t>Artículos deportivos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</si>
  <si>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</si>
  <si>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</si>
  <si>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</si>
  <si>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para equipo de cómputo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</si>
  <si>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</si>
  <si>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</si>
  <si>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</si>
  <si>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Servicios generales</t>
  </si>
  <si>
    <t>Servicio de energía eléctrica</t>
  </si>
  <si>
    <t>Servicio de agua</t>
  </si>
  <si>
    <t>Servicio telefónico convencional</t>
  </si>
  <si>
    <t>Servicio de telefonía celular</t>
  </si>
  <si>
    <t>Servicio de radiolocalización</t>
  </si>
  <si>
    <t>Servicios de telecomunicaciones</t>
  </si>
  <si>
    <t>Servicios de conducción de señales analógicas y digitales</t>
  </si>
  <si>
    <t>Servicio postal</t>
  </si>
  <si>
    <t>Servicio telegráfico</t>
  </si>
  <si>
    <t>Servicios integrales de telecomunicación</t>
  </si>
  <si>
    <t>Contratación de otros servicios</t>
  </si>
  <si>
    <t>Servicios integrales de infraestructura de cómputo</t>
  </si>
  <si>
    <t>Arrendamiento de edificios y locales</t>
  </si>
  <si>
    <t>Arrendamiento de equipo y bienes informáticos</t>
  </si>
  <si>
    <t>Arrendamiento de mobiliario</t>
  </si>
  <si>
    <t>Arrendamiento de vehículos terrestres, aéreos, marítimos, lacustres y fluviales para servicios públicos y la operación de programas públicos</t>
  </si>
  <si>
    <t>Arrendamiento de maquinaria y equipo</t>
  </si>
  <si>
    <t>Patentes, regalías y otros</t>
  </si>
  <si>
    <t>Otros Arrendamientos</t>
  </si>
  <si>
    <t>Otras asesorías para la operación de programas</t>
  </si>
  <si>
    <t>Servicios de informática</t>
  </si>
  <si>
    <t>Servicios relacionados con certificación de procesos</t>
  </si>
  <si>
    <t>Servicios de consultoría administrativa, procesos, técnica y en tecnologías de la información</t>
  </si>
  <si>
    <t>Servicios para capacitación a servidores públicos</t>
  </si>
  <si>
    <t>Estudios e investigaciones</t>
  </si>
  <si>
    <t>Servicios relacionados con traducciones</t>
  </si>
  <si>
    <t>Otros servicios comerciales</t>
  </si>
  <si>
    <t>Impresión y elaboración de material informativo derivado de la operación y administración de las dependencias y entidades</t>
  </si>
  <si>
    <t>Información en medios masivos derivada de la operación y administración de las dependencias y entidades</t>
  </si>
  <si>
    <t>Servicios de vigilancia</t>
  </si>
  <si>
    <t>Subcontratación de servicios con terceros</t>
  </si>
  <si>
    <t>Servicios integrales</t>
  </si>
  <si>
    <t>Servicios bancarios y financieros</t>
  </si>
  <si>
    <t>Seguro de responsabilidad patrimonial del Estado</t>
  </si>
  <si>
    <t>Seguros de bienes patrimoniales</t>
  </si>
  <si>
    <t>Almacenaje, embalaje y envase</t>
  </si>
  <si>
    <t>Fletes y maniobras</t>
  </si>
  <si>
    <t>Mantenimiento y conservación de inmuebles para la prestación de servicios administrativos</t>
  </si>
  <si>
    <t>Mantenimiento y conservación de mobiliario y equipo de administración</t>
  </si>
  <si>
    <t>Mantenimiento y conservación de bienes informáticos</t>
  </si>
  <si>
    <t>Mantenimiento y conservación de vehículos terrestres, aéreos, marítimos, lacustres y fluviales</t>
  </si>
  <si>
    <t>Mantenimiento y conservación de maquinaria y equipo</t>
  </si>
  <si>
    <t>Servicios de lavandería, limpieza e higiene</t>
  </si>
  <si>
    <t>Servicios de jardinería y fumigación</t>
  </si>
  <si>
    <t>Difusión de mensajes sobre programas y actividades gubernamentales</t>
  </si>
  <si>
    <t>Servicios relacionados con monitoreo de información en medios masivos</t>
  </si>
  <si>
    <t>Pasajes aéreos nacionales para labores en campo y de supervisión</t>
  </si>
  <si>
    <t>Pasajes aéreos nacionales para servidores públicos de mando en el desempeño de comisiones y funciones oficiales</t>
  </si>
  <si>
    <t>Pasajes aéreos internacionales para servidores públicos en el desempeño de comisiones y funciones oficiales</t>
  </si>
  <si>
    <t>Pasajes terrestres nacionales para labores en campo y de supervisión</t>
  </si>
  <si>
    <t>Pasajes terrestres nacionales para servidores públicos de mando en el desempeño de comisiones y funciones oficiales</t>
  </si>
  <si>
    <t>Pasajes terrestres nacionales por medio electrónico</t>
  </si>
  <si>
    <t>Viáticos nacionales para labores en campo y de supervisión</t>
  </si>
  <si>
    <t>Viáticos nacionales para servidores públicos en el desempeño de funciones oficiales</t>
  </si>
  <si>
    <t>Viáticos en el extranjero para servidores públicos en el desempeño de comisiones y funciones oficiales</t>
  </si>
  <si>
    <t>Servicios integrales nacionales para servidores públicos en el desempeño de comisiones y funciones oficiales</t>
  </si>
  <si>
    <t>Gastos de orden social</t>
  </si>
  <si>
    <t>Congresos y convenciones</t>
  </si>
  <si>
    <t>Exposiciones</t>
  </si>
  <si>
    <t>Gastos para alimentación de servidores públicos de mando</t>
  </si>
  <si>
    <t>Otros impuestos y derechos</t>
  </si>
  <si>
    <t>Impuestos y derechos de importación</t>
  </si>
  <si>
    <t>Erogaciones por resoluciones por autoridad competente</t>
  </si>
  <si>
    <t>Impuesto sobre nóminas</t>
  </si>
  <si>
    <t>Participaciones en órganos de gobierno</t>
  </si>
  <si>
    <t>Otros de Corriente</t>
  </si>
  <si>
    <t>Penas, multas, accesorios y actualizaciones</t>
  </si>
  <si>
    <t>Transferencias, asignaciones, subsidios y otras ayudas</t>
  </si>
  <si>
    <t>Premios, recompensas, pensiones de gracia y pensión recreativa estudiantil</t>
  </si>
  <si>
    <t>Compensaciones por servicios de carácter social</t>
  </si>
  <si>
    <t>Aportaciones a fideicomisos públicos</t>
  </si>
  <si>
    <t>Donativos a instituciones sin fines de lucro</t>
  </si>
  <si>
    <t>Cuotas y aportaciones a organismos internacionales</t>
  </si>
  <si>
    <t>Gasto de Inversión</t>
  </si>
  <si>
    <t>Bienes muebles, inmuebles e intangibles</t>
  </si>
  <si>
    <t>Mobiliario</t>
  </si>
  <si>
    <t>Vehículos y equipo terrestres, destinados a servicios administrativos</t>
  </si>
  <si>
    <t>Gasto de Administración</t>
  </si>
  <si>
    <t>Costo Financiero</t>
  </si>
  <si>
    <t>Provisión de gastos servicios personales</t>
  </si>
  <si>
    <t>Provisión de gastos servicios generales</t>
  </si>
  <si>
    <t>Provisiones para PTU</t>
  </si>
  <si>
    <t>Depreciaciones de inmuebles</t>
  </si>
  <si>
    <t>Depreciaciones de mobiliario y equipo</t>
  </si>
  <si>
    <t>Gastos de verificación de obra</t>
  </si>
  <si>
    <t>Cuotas por operaciones bancarias</t>
  </si>
  <si>
    <t>Honorarios por recuperación de cartera</t>
  </si>
  <si>
    <t>Gastos por bienes adjudicados</t>
  </si>
  <si>
    <t>Otros gastos recuperables</t>
  </si>
  <si>
    <t>Asesoría legal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</si>
  <si>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</si>
  <si>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</si>
  <si>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</si>
  <si>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</si>
  <si>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</si>
  <si>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</si>
  <si>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</si>
  <si>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</si>
  <si>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</si>
  <si>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</si>
  <si>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</si>
  <si>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</si>
  <si>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</si>
  <si>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</si>
  <si>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</si>
  <si>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</si>
  <si>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</si>
  <si>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</si>
  <si>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</si>
  <si>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</si>
  <si>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</si>
  <si>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</si>
  <si>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</si>
  <si>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Ayudas sociales</t>
  </si>
  <si>
    <t>Transferencias a fideicomisos, mandatos y otros análogos</t>
  </si>
  <si>
    <t>Donativos</t>
  </si>
  <si>
    <t>Transferencias al exterior</t>
  </si>
  <si>
    <t>Mobiliario y equipo de administración</t>
  </si>
  <si>
    <t>Vehículos y equipo de transporte</t>
  </si>
  <si>
    <t>Provisiones</t>
  </si>
  <si>
    <t>Depreciaciones y amortizaciones</t>
  </si>
  <si>
    <t>Gastos recuperables</t>
  </si>
  <si>
    <t>Banco Nacional de Obras y Servicios Públicos, S.N.C.</t>
  </si>
  <si>
    <t>Gasto Programable (Anual)</t>
  </si>
  <si>
    <t>Miles de pesos</t>
  </si>
  <si>
    <t xml:space="preserve"> Modificado
(a)</t>
  </si>
  <si>
    <t xml:space="preserve"> Ejercido
(b)</t>
  </si>
  <si>
    <t xml:space="preserve"> Comprometido
(c)</t>
  </si>
  <si>
    <t>Variaciones
d=a-b-c</t>
  </si>
  <si>
    <t>Gasto Programable</t>
  </si>
  <si>
    <t>Gasto corriente</t>
  </si>
  <si>
    <t>Gasto Programable por Calendario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</si>
  <si>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</si>
  <si>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</si>
  <si>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</si>
  <si>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</si>
  <si>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</si>
  <si>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</si>
  <si>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</si>
  <si>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</si>
  <si>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</si>
  <si>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</si>
  <si>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</si>
  <si>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</si>
  <si>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Gasto de Inversión </t>
  </si>
  <si>
    <t xml:space="preserve"> Modificado
Anual</t>
  </si>
  <si>
    <t xml:space="preserve"> Ejercido
Anual</t>
  </si>
  <si>
    <t>Programado al periodo</t>
  </si>
  <si>
    <t>Ejercido al periodo</t>
  </si>
  <si>
    <t>Plaguicidas, abonos y fertilizantes</t>
  </si>
  <si>
    <t>Equipo de administración</t>
  </si>
  <si>
    <t>Gasto Programable (Diciembre)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</si>
</sst>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/>
    </xf>
    <xf numFmtId="164" fontId="0" fillId="0" borderId="0" xfId="1" applyNumberFormat="1" applyFont="1" applyAlignment="1">
      <alignment vertical="top"/>
    </xf>
    <xf numFmtId="0" fontId="0" fillId="0" borderId="0" xfId="0" applyAlignment="1">
      <alignment vertical="top"/>
    </xf>
    <xf numFmtId="164" fontId="0" fillId="0" borderId="0" xfId="1" applyNumberFormat="1" applyFont="1" applyBorder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164" fontId="0" fillId="0" borderId="0" xfId="1" applyNumberFormat="1" applyFont="1" applyAlignment="1">
      <alignment horizontal="left" vertical="top"/>
    </xf>
    <xf numFmtId="164" fontId="0" fillId="0" borderId="0" xfId="1" applyNumberFormat="1" applyFont="1" applyAlignment="1">
      <alignment vertical="top" wrapText="1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/>
    </xf>
    <xf numFmtId="164" fontId="2" fillId="3" borderId="0" xfId="1" applyNumberFormat="1" applyFont="1" applyFill="1" applyAlignment="1">
      <alignment vertical="top"/>
    </xf>
    <xf numFmtId="164" fontId="2" fillId="0" borderId="0" xfId="1" applyNumberFormat="1" applyFont="1" applyFill="1" applyAlignment="1">
      <alignment vertical="top"/>
    </xf>
    <xf numFmtId="164" fontId="0" fillId="0" borderId="0" xfId="0" applyNumberFormat="1"/>
    <xf numFmtId="0" fontId="2" fillId="4" borderId="0" xfId="0" applyFont="1" applyFill="1" applyAlignment="1">
      <alignment vertical="top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Alignment="1">
      <alignment vertical="top" wrapText="1"/>
    </xf>
    <xf numFmtId="164" fontId="2" fillId="4" borderId="0" xfId="1" applyNumberFormat="1" applyFont="1" applyFill="1" applyAlignment="1">
      <alignment vertical="top"/>
    </xf>
    <xf numFmtId="165" fontId="2" fillId="4" borderId="0" xfId="1" applyNumberFormat="1" applyFont="1" applyFill="1" applyAlignment="1">
      <alignment vertical="top"/>
    </xf>
    <xf numFmtId="0" fontId="3" fillId="5" borderId="1" xfId="0" applyFont="1" applyFill="1" applyBorder="1" applyAlignment="1">
      <alignment vertical="top"/>
    </xf>
    <xf numFmtId="0" fontId="3" fillId="5" borderId="1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vertical="top" wrapText="1"/>
    </xf>
    <xf numFmtId="0" fontId="3" fillId="5" borderId="0" xfId="0" applyFont="1" applyFill="1" applyBorder="1" applyAlignment="1">
      <alignment vertical="top"/>
    </xf>
    <xf numFmtId="164" fontId="3" fillId="5" borderId="1" xfId="1" applyNumberFormat="1" applyFont="1" applyFill="1" applyBorder="1" applyAlignment="1">
      <alignment vertical="top"/>
    </xf>
    <xf numFmtId="164" fontId="3" fillId="5" borderId="0" xfId="1" applyNumberFormat="1" applyFont="1" applyFill="1" applyBorder="1" applyAlignment="1">
      <alignment vertical="top"/>
    </xf>
    <xf numFmtId="165" fontId="3" fillId="5" borderId="1" xfId="1" applyNumberFormat="1" applyFont="1" applyFill="1" applyBorder="1" applyAlignment="1">
      <alignment vertical="top"/>
    </xf>
    <xf numFmtId="0" fontId="0" fillId="5" borderId="0" xfId="0" applyFill="1" applyAlignment="1">
      <alignment vertical="top"/>
    </xf>
    <xf numFmtId="0" fontId="3" fillId="5" borderId="2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vertical="top"/>
    </xf>
    <xf numFmtId="0" fontId="3" fillId="5" borderId="2" xfId="0" applyFont="1" applyFill="1" applyBorder="1" applyAlignment="1">
      <alignment vertical="top" wrapText="1"/>
    </xf>
    <xf numFmtId="164" fontId="3" fillId="5" borderId="2" xfId="1" applyNumberFormat="1" applyFont="1" applyFill="1" applyBorder="1" applyAlignment="1">
      <alignment vertical="top"/>
    </xf>
    <xf numFmtId="165" fontId="3" fillId="5" borderId="2" xfId="1" applyNumberFormat="1" applyFont="1" applyFill="1" applyBorder="1" applyAlignment="1">
      <alignment vertical="top"/>
    </xf>
    <xf numFmtId="0" fontId="0" fillId="5" borderId="0" xfId="0" applyFill="1" applyAlignment="1">
      <alignment horizontal="left" vertical="top"/>
    </xf>
    <xf numFmtId="0" fontId="0" fillId="5" borderId="2" xfId="0" applyFill="1" applyBorder="1" applyAlignment="1">
      <alignment horizontal="left" vertical="top"/>
    </xf>
    <xf numFmtId="0" fontId="0" fillId="5" borderId="2" xfId="0" applyFill="1" applyBorder="1" applyAlignment="1">
      <alignment vertical="top" wrapText="1"/>
    </xf>
    <xf numFmtId="0" fontId="0" fillId="5" borderId="2" xfId="0" applyFill="1" applyBorder="1" applyAlignment="1">
      <alignment vertical="top"/>
    </xf>
    <xf numFmtId="164" fontId="0" fillId="5" borderId="2" xfId="1" applyNumberFormat="1" applyFont="1" applyFill="1" applyBorder="1" applyAlignment="1">
      <alignment vertical="top"/>
    </xf>
    <xf numFmtId="164" fontId="0" fillId="5" borderId="0" xfId="1" applyNumberFormat="1" applyFont="1" applyFill="1" applyBorder="1" applyAlignment="1">
      <alignment vertical="top"/>
    </xf>
    <xf numFmtId="165" fontId="0" fillId="5" borderId="2" xfId="1" applyNumberFormat="1" applyFont="1" applyFill="1" applyBorder="1" applyAlignment="1">
      <alignment vertical="top"/>
    </xf>
    <xf numFmtId="0" fontId="0" fillId="6" borderId="3" xfId="0" applyFill="1" applyBorder="1" applyAlignment="1">
      <alignment horizontal="left" vertical="top"/>
    </xf>
    <xf numFmtId="0" fontId="0" fillId="6" borderId="3" xfId="0" applyFill="1" applyBorder="1" applyAlignment="1">
      <alignment vertical="top" wrapText="1"/>
    </xf>
    <xf numFmtId="0" fontId="0" fillId="6" borderId="3" xfId="0" applyFill="1" applyBorder="1" applyAlignment="1">
      <alignment vertical="top"/>
    </xf>
    <xf numFmtId="164" fontId="0" fillId="6" borderId="3" xfId="1" applyNumberFormat="1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vertical="top" wrapText="1"/>
    </xf>
    <xf numFmtId="0" fontId="2" fillId="0" borderId="0" xfId="0" applyFont="1" applyAlignment="1"/>
    <xf numFmtId="0" fontId="0" fillId="5" borderId="4" xfId="0" applyFill="1" applyBorder="1" applyAlignment="1">
      <alignment horizontal="left" vertical="top"/>
    </xf>
    <xf numFmtId="0" fontId="0" fillId="5" borderId="4" xfId="0" applyFill="1" applyBorder="1" applyAlignment="1">
      <alignment vertical="top" wrapText="1"/>
    </xf>
    <xf numFmtId="0" fontId="0" fillId="5" borderId="0" xfId="0" applyFill="1" applyBorder="1" applyAlignment="1">
      <alignment vertical="top"/>
    </xf>
    <xf numFmtId="164" fontId="0" fillId="5" borderId="4" xfId="1" applyNumberFormat="1" applyFont="1" applyFill="1" applyBorder="1" applyAlignment="1">
      <alignment vertical="top"/>
    </xf>
    <xf numFmtId="0" fontId="3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vertical="top" wrapText="1"/>
    </xf>
    <xf numFmtId="164" fontId="3" fillId="5" borderId="5" xfId="1" applyNumberFormat="1" applyFont="1" applyFill="1" applyBorder="1" applyAlignment="1">
      <alignment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/>
    </xf>
    <xf numFmtId="164" fontId="2" fillId="3" borderId="0" xfId="1" applyNumberFormat="1" applyFont="1" applyFill="1" applyAlignment="1">
      <alignment horizontal="left" vertical="top"/>
    </xf>
    <xf numFmtId="164" fontId="2" fillId="3" borderId="0" xfId="1" applyNumberFormat="1" applyFont="1" applyFill="1" applyAlignment="1">
      <alignment horizontal="center" vertical="top" wrapText="1"/>
    </xf>
    <xf numFmtId="164" fontId="2" fillId="3" borderId="0" xfId="1" applyNumberFormat="1" applyFont="1" applyFill="1" applyAlignment="1">
      <alignment horizontal="center" vertical="top"/>
    </xf>
    <xf numFmtId="164" fontId="2" fillId="4" borderId="0" xfId="1" applyNumberFormat="1" applyFont="1" applyFill="1" applyAlignment="1">
      <alignment horizontal="left" vertical="top"/>
    </xf>
    <xf numFmtId="164" fontId="2" fillId="4" borderId="0" xfId="1" applyNumberFormat="1" applyFont="1" applyFill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164" fontId="3" fillId="0" borderId="1" xfId="1" applyNumberFormat="1" applyFont="1" applyBorder="1" applyAlignment="1">
      <alignment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164" fontId="3" fillId="0" borderId="2" xfId="1" applyNumberFormat="1" applyFont="1" applyBorder="1" applyAlignment="1">
      <alignment vertical="top"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vertical="top" wrapText="1"/>
    </xf>
    <xf numFmtId="164" fontId="0" fillId="0" borderId="4" xfId="1" applyNumberFormat="1" applyFont="1" applyBorder="1" applyAlignment="1">
      <alignment vertical="top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2" borderId="8" xfId="0" applyFill="1" applyBorder="1" applyAlignment="1">
      <alignment vertical="top" wrapText="1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left" vertical="top"/>
    </xf>
    <xf numFmtId="0" fontId="3" fillId="6" borderId="1" xfId="0" applyFont="1" applyFill="1" applyBorder="1" applyAlignment="1">
      <alignment vertical="top" wrapText="1"/>
    </xf>
    <xf numFmtId="0" fontId="3" fillId="6" borderId="0" xfId="0" applyFont="1" applyFill="1" applyBorder="1" applyAlignment="1">
      <alignment vertical="top"/>
    </xf>
    <xf numFmtId="164" fontId="3" fillId="6" borderId="1" xfId="1" applyNumberFormat="1" applyFont="1" applyFill="1" applyBorder="1" applyAlignment="1">
      <alignment vertical="top"/>
    </xf>
    <xf numFmtId="0" fontId="0" fillId="6" borderId="0" xfId="0" applyFill="1" applyAlignment="1">
      <alignment horizontal="left" vertical="top"/>
    </xf>
    <xf numFmtId="0" fontId="3" fillId="6" borderId="2" xfId="0" applyFont="1" applyFill="1" applyBorder="1" applyAlignment="1">
      <alignment horizontal="left" vertical="top"/>
    </xf>
    <xf numFmtId="0" fontId="3" fillId="6" borderId="2" xfId="0" applyFont="1" applyFill="1" applyBorder="1" applyAlignment="1">
      <alignment vertical="top" wrapText="1"/>
    </xf>
    <xf numFmtId="164" fontId="3" fillId="6" borderId="2" xfId="1" applyNumberFormat="1" applyFont="1" applyFill="1" applyBorder="1" applyAlignment="1">
      <alignment vertical="top"/>
    </xf>
    <xf numFmtId="0" fontId="0" fillId="6" borderId="4" xfId="0" applyFill="1" applyBorder="1" applyAlignment="1">
      <alignment horizontal="left" vertical="top"/>
    </xf>
    <xf numFmtId="0" fontId="0" fillId="6" borderId="4" xfId="0" applyFill="1" applyBorder="1" applyAlignment="1">
      <alignment vertical="top" wrapText="1"/>
    </xf>
    <xf numFmtId="0" fontId="0" fillId="6" borderId="0" xfId="0" applyFill="1" applyBorder="1" applyAlignment="1">
      <alignment vertical="top"/>
    </xf>
    <xf numFmtId="164" fontId="0" fillId="6" borderId="4" xfId="1" applyNumberFormat="1" applyFont="1" applyFill="1" applyBorder="1" applyAlignment="1">
      <alignment vertical="top"/>
    </xf>
    <xf numFmtId="0" fontId="3" fillId="6" borderId="0" xfId="0" applyFont="1" applyFill="1" applyBorder="1" applyAlignment="1">
      <alignment horizontal="left" vertical="top"/>
    </xf>
    <xf numFmtId="0" fontId="0" fillId="6" borderId="4" xfId="0" applyFill="1" applyBorder="1" applyAlignment="1">
      <alignment vertical="top"/>
    </xf>
    <xf numFmtId="0" fontId="0" fillId="6" borderId="9" xfId="0" applyFill="1" applyBorder="1" applyAlignment="1">
      <alignment horizontal="left" vertical="top"/>
    </xf>
    <xf numFmtId="0" fontId="0" fillId="6" borderId="9" xfId="0" applyFill="1" applyBorder="1" applyAlignment="1">
      <alignment vertical="top" wrapText="1"/>
    </xf>
    <xf numFmtId="164" fontId="0" fillId="6" borderId="9" xfId="1" applyNumberFormat="1" applyFont="1" applyFill="1" applyBorder="1" applyAlignment="1">
      <alignment vertical="top"/>
    </xf>
    <xf numFmtId="0" fontId="3" fillId="5" borderId="0" xfId="0" applyFont="1" applyFill="1" applyBorder="1" applyAlignment="1">
      <alignment horizontal="left" vertical="top"/>
    </xf>
    <xf numFmtId="164" fontId="1" fillId="5" borderId="2" xfId="1" applyNumberFormat="1" applyFont="1" applyFill="1" applyBorder="1" applyAlignment="1">
      <alignment vertical="top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vertical="top" wrapText="1"/>
    </xf>
    <xf numFmtId="164" fontId="0" fillId="0" borderId="2" xfId="1" applyNumberFormat="1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0" fillId="6" borderId="2" xfId="0" applyFill="1" applyBorder="1" applyAlignment="1">
      <alignment horizontal="left" vertical="top"/>
    </xf>
    <xf numFmtId="0" fontId="0" fillId="6" borderId="2" xfId="0" applyFill="1" applyBorder="1" applyAlignment="1">
      <alignment vertical="top" wrapText="1"/>
    </xf>
    <xf numFmtId="164" fontId="0" fillId="6" borderId="2" xfId="1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5</xdr:col>
      <xdr:colOff>628649</xdr:colOff>
      <xdr:row>3</xdr:row>
      <xdr:rowOff>47624</xdr:rowOff>
    </xdr:to>
    <xdr:pic>
      <xdr:nvPicPr>
        <xdr:cNvPr id="2" name="Imagen 1" descr="H:\0001 Comunicación 2013\02. Imagen Banobras\Imagen Presidencia\SHCP\Logo SHCP_horizontal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7" t="23736" b="37362"/>
        <a:stretch/>
      </xdr:blipFill>
      <xdr:spPr bwMode="auto">
        <a:xfrm>
          <a:off x="285750" y="0"/>
          <a:ext cx="1466849" cy="619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457200</xdr:colOff>
      <xdr:row>0</xdr:row>
      <xdr:rowOff>38101</xdr:rowOff>
    </xdr:from>
    <xdr:to>
      <xdr:col>13</xdr:col>
      <xdr:colOff>57150</xdr:colOff>
      <xdr:row>3</xdr:row>
      <xdr:rowOff>19050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15275" y="38101"/>
          <a:ext cx="1400175" cy="55244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5</xdr:col>
      <xdr:colOff>647699</xdr:colOff>
      <xdr:row>3</xdr:row>
      <xdr:rowOff>47624</xdr:rowOff>
    </xdr:to>
    <xdr:pic>
      <xdr:nvPicPr>
        <xdr:cNvPr id="2" name="Imagen 1" descr="H:\0001 Comunicación 2013\02. Imagen Banobras\Imagen Presidencia\SHCP\Logo SHCP_horizontal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7" t="23736" b="37362"/>
        <a:stretch/>
      </xdr:blipFill>
      <xdr:spPr bwMode="auto">
        <a:xfrm>
          <a:off x="238125" y="0"/>
          <a:ext cx="1466849" cy="619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457200</xdr:colOff>
      <xdr:row>0</xdr:row>
      <xdr:rowOff>38101</xdr:rowOff>
    </xdr:from>
    <xdr:to>
      <xdr:col>13</xdr:col>
      <xdr:colOff>57150</xdr:colOff>
      <xdr:row>3</xdr:row>
      <xdr:rowOff>19050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43825" y="38101"/>
          <a:ext cx="1400175" cy="55244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5</xdr:col>
      <xdr:colOff>628649</xdr:colOff>
      <xdr:row>3</xdr:row>
      <xdr:rowOff>47624</xdr:rowOff>
    </xdr:to>
    <xdr:pic>
      <xdr:nvPicPr>
        <xdr:cNvPr id="2" name="Imagen 1" descr="H:\0001 Comunicación 2013\02. Imagen Banobras\Imagen Presidencia\SHCP\Logo SHCP_horizontal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7" t="23736" b="37362"/>
        <a:stretch/>
      </xdr:blipFill>
      <xdr:spPr bwMode="auto">
        <a:xfrm>
          <a:off x="285750" y="0"/>
          <a:ext cx="1466849" cy="619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457200</xdr:colOff>
      <xdr:row>0</xdr:row>
      <xdr:rowOff>38101</xdr:rowOff>
    </xdr:from>
    <xdr:to>
      <xdr:col>13</xdr:col>
      <xdr:colOff>57150</xdr:colOff>
      <xdr:row>3</xdr:row>
      <xdr:rowOff>19050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34325" y="38101"/>
          <a:ext cx="1400175" cy="552449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5</xdr:col>
      <xdr:colOff>590549</xdr:colOff>
      <xdr:row>3</xdr:row>
      <xdr:rowOff>47624</xdr:rowOff>
    </xdr:to>
    <xdr:pic>
      <xdr:nvPicPr>
        <xdr:cNvPr id="2" name="Imagen 1" descr="H:\0001 Comunicación 2013\02. Imagen Banobras\Imagen Presidencia\SHCP\Logo SHCP_horizontal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7" t="23736" b="37362"/>
        <a:stretch/>
      </xdr:blipFill>
      <xdr:spPr bwMode="auto">
        <a:xfrm>
          <a:off x="247650" y="0"/>
          <a:ext cx="1466849" cy="619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16</xdr:col>
      <xdr:colOff>85725</xdr:colOff>
      <xdr:row>0</xdr:row>
      <xdr:rowOff>9526</xdr:rowOff>
    </xdr:from>
    <xdr:to>
      <xdr:col>18</xdr:col>
      <xdr:colOff>76200</xdr:colOff>
      <xdr:row>2</xdr:row>
      <xdr:rowOff>180975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34850" y="9526"/>
          <a:ext cx="1400175" cy="552449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5</xdr:col>
      <xdr:colOff>533399</xdr:colOff>
      <xdr:row>3</xdr:row>
      <xdr:rowOff>47624</xdr:rowOff>
    </xdr:to>
    <xdr:pic>
      <xdr:nvPicPr>
        <xdr:cNvPr id="2" name="Imagen 1" descr="H:\0001 Comunicación 2013\02. Imagen Banobras\Imagen Presidencia\SHCP\Logo SHCP_horizontal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7" t="23736" b="37362"/>
        <a:stretch/>
      </xdr:blipFill>
      <xdr:spPr bwMode="auto">
        <a:xfrm>
          <a:off x="800100" y="0"/>
          <a:ext cx="1466849" cy="619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457200</xdr:colOff>
      <xdr:row>0</xdr:row>
      <xdr:rowOff>38101</xdr:rowOff>
    </xdr:from>
    <xdr:to>
      <xdr:col>12</xdr:col>
      <xdr:colOff>790575</xdr:colOff>
      <xdr:row>3</xdr:row>
      <xdr:rowOff>19050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48625" y="38101"/>
          <a:ext cx="1400175" cy="5524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5"/>
  <sheetViews>
    <sheetView showGridLines="0" tabSelected="1" workbookViewId="0"/>
  </sheetViews>
  <sheetFormatPr baseColWidth="10" defaultRowHeight="15" x14ac:dyDescent="0.25"/>
  <cols>
    <col min="1" max="1" width="4.140625" customWidth="1"/>
    <col min="2" max="2" width="0.85546875" style="8" customWidth="1"/>
    <col min="3" max="3" width="5.140625" style="8" customWidth="1"/>
    <col min="4" max="4" width="0.7109375" style="8" customWidth="1"/>
    <col min="5" max="5" width="6" style="8" customWidth="1"/>
    <col min="6" max="6" width="71.42578125" style="5" customWidth="1"/>
    <col min="7" max="7" width="0.7109375" style="8" customWidth="1"/>
    <col min="8" max="8" width="11.85546875" style="8" bestFit="1" customWidth="1"/>
    <col min="9" max="9" width="10.5703125" style="8" bestFit="1" customWidth="1"/>
    <col min="10" max="10" width="0.7109375" style="50" customWidth="1"/>
    <col min="11" max="11" width="14.85546875" style="8" customWidth="1"/>
    <col min="12" max="12" width="0.7109375" style="8" customWidth="1"/>
    <col min="13" max="13" width="11.42578125" style="8"/>
  </cols>
  <sheetData>
    <row r="1" spans="2:15" s="3" customFormat="1" x14ac:dyDescent="0.25">
      <c r="B1" s="114" t="s">
        <v>180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2:15" s="3" customFormat="1" x14ac:dyDescent="0.25">
      <c r="B2" s="115" t="s">
        <v>181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2:15" s="3" customFormat="1" x14ac:dyDescent="0.25">
      <c r="B3" s="115" t="s">
        <v>182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2:15" s="3" customFormat="1" x14ac:dyDescent="0.25">
      <c r="B4" s="4"/>
      <c r="C4" s="4"/>
      <c r="D4" s="4"/>
      <c r="E4" s="4"/>
      <c r="F4" s="5"/>
      <c r="G4" s="6"/>
      <c r="H4" s="7"/>
      <c r="I4" s="7"/>
      <c r="J4" s="6"/>
      <c r="K4" s="7"/>
      <c r="L4" s="6"/>
      <c r="M4" s="7"/>
    </row>
    <row r="5" spans="2:15" x14ac:dyDescent="0.25">
      <c r="C5" s="4"/>
      <c r="E5" s="4"/>
      <c r="H5" s="7"/>
      <c r="I5" s="7"/>
      <c r="J5" s="9"/>
      <c r="K5" s="7"/>
      <c r="L5" s="7"/>
      <c r="M5" s="7"/>
    </row>
    <row r="6" spans="2:15" ht="30" x14ac:dyDescent="0.25">
      <c r="B6" s="10"/>
      <c r="C6" s="11"/>
      <c r="D6" s="10"/>
      <c r="E6" s="11"/>
      <c r="F6" s="10"/>
      <c r="H6" s="10" t="s">
        <v>183</v>
      </c>
      <c r="I6" s="10" t="s">
        <v>184</v>
      </c>
      <c r="J6" s="6"/>
      <c r="K6" s="10" t="s">
        <v>185</v>
      </c>
      <c r="L6" s="6"/>
      <c r="M6" s="10" t="s">
        <v>186</v>
      </c>
    </row>
    <row r="7" spans="2:15" ht="3.75" customHeight="1" x14ac:dyDescent="0.25">
      <c r="B7" s="7"/>
      <c r="C7" s="12"/>
      <c r="D7" s="7"/>
      <c r="E7" s="12"/>
      <c r="F7" s="13"/>
      <c r="H7" s="7"/>
      <c r="I7" s="7"/>
      <c r="J7" s="9"/>
      <c r="K7" s="7"/>
      <c r="L7" s="7"/>
      <c r="M7" s="7"/>
    </row>
    <row r="8" spans="2:15" x14ac:dyDescent="0.25">
      <c r="B8" s="14" t="s">
        <v>187</v>
      </c>
      <c r="C8" s="15"/>
      <c r="D8" s="14"/>
      <c r="E8" s="15"/>
      <c r="F8" s="16"/>
      <c r="G8" s="17"/>
      <c r="H8" s="18">
        <f>+H10+H172</f>
        <v>3042935.4789999998</v>
      </c>
      <c r="I8" s="18">
        <f>+I10+I172</f>
        <v>2662625.0260000001</v>
      </c>
      <c r="J8" s="6"/>
      <c r="K8" s="18">
        <f>+K10+K172</f>
        <v>0</v>
      </c>
      <c r="L8" s="19"/>
      <c r="M8" s="18">
        <f>+H8-I8-K8</f>
        <v>380310.45299999975</v>
      </c>
      <c r="O8" s="20"/>
    </row>
    <row r="9" spans="2:15" ht="3.75" customHeight="1" x14ac:dyDescent="0.25">
      <c r="C9" s="4"/>
      <c r="E9" s="4"/>
      <c r="H9" s="7"/>
      <c r="I9" s="7"/>
      <c r="J9" s="6"/>
      <c r="K9" s="7"/>
      <c r="L9" s="7"/>
      <c r="M9" s="7"/>
    </row>
    <row r="10" spans="2:15" x14ac:dyDescent="0.25">
      <c r="B10" s="21" t="s">
        <v>188</v>
      </c>
      <c r="C10" s="22"/>
      <c r="D10" s="21"/>
      <c r="E10" s="22"/>
      <c r="F10" s="23"/>
      <c r="G10" s="17"/>
      <c r="H10" s="24">
        <f>+H11+H42+H157</f>
        <v>3029763.3939999999</v>
      </c>
      <c r="I10" s="24">
        <f>+I11+I42+I157</f>
        <v>2662425.52</v>
      </c>
      <c r="J10" s="6"/>
      <c r="K10" s="24">
        <f>+K11+K42+K157</f>
        <v>0</v>
      </c>
      <c r="L10" s="17"/>
      <c r="M10" s="25">
        <f t="shared" ref="M10:M74" si="0">+H10-I10-K10</f>
        <v>367337.87399999984</v>
      </c>
    </row>
    <row r="11" spans="2:15" x14ac:dyDescent="0.25">
      <c r="B11" s="26" t="s">
        <v>0</v>
      </c>
      <c r="C11" s="27"/>
      <c r="D11" s="27"/>
      <c r="E11" s="27"/>
      <c r="F11" s="28"/>
      <c r="G11" s="29"/>
      <c r="H11" s="30">
        <v>900792.63300000003</v>
      </c>
      <c r="I11" s="30">
        <v>792717.71600000001</v>
      </c>
      <c r="J11" s="30">
        <v>900792.63300000003</v>
      </c>
      <c r="K11" s="30">
        <v>0</v>
      </c>
      <c r="L11" s="29"/>
      <c r="M11" s="32">
        <f t="shared" si="0"/>
        <v>108074.91700000002</v>
      </c>
    </row>
    <row r="12" spans="2:15" x14ac:dyDescent="0.25">
      <c r="B12" s="33"/>
      <c r="C12" s="34">
        <v>1100</v>
      </c>
      <c r="D12" s="35" t="s">
        <v>148</v>
      </c>
      <c r="E12" s="34"/>
      <c r="F12" s="36"/>
      <c r="G12" s="29"/>
      <c r="H12" s="37">
        <v>276006.163</v>
      </c>
      <c r="I12" s="37">
        <v>253050.641</v>
      </c>
      <c r="J12" s="37">
        <v>276006.163</v>
      </c>
      <c r="K12" s="37">
        <v>0</v>
      </c>
      <c r="L12" s="37">
        <f t="shared" ref="L12" si="1">L13</f>
        <v>0</v>
      </c>
      <c r="M12" s="38">
        <f t="shared" si="0"/>
        <v>22955.521999999997</v>
      </c>
    </row>
    <row r="13" spans="2:15" x14ac:dyDescent="0.25">
      <c r="B13" s="33"/>
      <c r="C13" s="39"/>
      <c r="D13" s="33"/>
      <c r="E13" s="40">
        <v>11301</v>
      </c>
      <c r="F13" s="41" t="s">
        <v>1</v>
      </c>
      <c r="G13" s="42"/>
      <c r="H13" s="43">
        <v>276006.163</v>
      </c>
      <c r="I13" s="43">
        <v>253050.641</v>
      </c>
      <c r="J13" s="43">
        <v>276006.163</v>
      </c>
      <c r="K13" s="43">
        <v>0</v>
      </c>
      <c r="L13" s="43"/>
      <c r="M13" s="45">
        <f t="shared" si="0"/>
        <v>22955.521999999997</v>
      </c>
    </row>
    <row r="14" spans="2:15" x14ac:dyDescent="0.25">
      <c r="B14" s="39"/>
      <c r="C14" s="34">
        <v>1200</v>
      </c>
      <c r="D14" s="35" t="s">
        <v>149</v>
      </c>
      <c r="E14" s="34"/>
      <c r="F14" s="36"/>
      <c r="G14" s="29"/>
      <c r="H14" s="37">
        <v>6292.5959999999995</v>
      </c>
      <c r="I14" s="37">
        <v>4639.1529999999993</v>
      </c>
      <c r="J14" s="37">
        <v>6292.5959999999995</v>
      </c>
      <c r="K14" s="37">
        <v>0</v>
      </c>
      <c r="L14" s="29"/>
      <c r="M14" s="38">
        <f t="shared" si="0"/>
        <v>1653.4430000000002</v>
      </c>
    </row>
    <row r="15" spans="2:15" x14ac:dyDescent="0.25">
      <c r="B15" s="39"/>
      <c r="C15" s="39"/>
      <c r="D15" s="33"/>
      <c r="E15" s="40">
        <v>12101</v>
      </c>
      <c r="F15" s="41" t="s">
        <v>2</v>
      </c>
      <c r="G15" s="42"/>
      <c r="H15" s="43">
        <v>1815.6279999999999</v>
      </c>
      <c r="I15" s="43">
        <v>163.97200000000001</v>
      </c>
      <c r="J15" s="44">
        <v>1815.6279999999999</v>
      </c>
      <c r="K15" s="43">
        <v>0</v>
      </c>
      <c r="L15" s="43"/>
      <c r="M15" s="45">
        <f t="shared" si="0"/>
        <v>1651.6559999999999</v>
      </c>
    </row>
    <row r="16" spans="2:15" x14ac:dyDescent="0.25">
      <c r="B16" s="39"/>
      <c r="C16" s="39"/>
      <c r="D16" s="33"/>
      <c r="E16" s="40">
        <v>12201</v>
      </c>
      <c r="F16" s="41" t="s">
        <v>3</v>
      </c>
      <c r="G16" s="42"/>
      <c r="H16" s="43">
        <v>4476.9679999999998</v>
      </c>
      <c r="I16" s="43">
        <v>4475.1809999999996</v>
      </c>
      <c r="J16" s="44">
        <v>4476.9679999999998</v>
      </c>
      <c r="K16" s="43">
        <v>0</v>
      </c>
      <c r="L16" s="43"/>
      <c r="M16" s="45">
        <f t="shared" si="0"/>
        <v>1.7870000000002619</v>
      </c>
    </row>
    <row r="17" spans="2:13" x14ac:dyDescent="0.25">
      <c r="B17" s="39"/>
      <c r="C17" s="34">
        <v>1300</v>
      </c>
      <c r="D17" s="35" t="s">
        <v>150</v>
      </c>
      <c r="E17" s="34"/>
      <c r="F17" s="36"/>
      <c r="G17" s="29"/>
      <c r="H17" s="37">
        <v>230249.236</v>
      </c>
      <c r="I17" s="37">
        <v>214380.639</v>
      </c>
      <c r="J17" s="37">
        <v>230249.236</v>
      </c>
      <c r="K17" s="37">
        <v>0</v>
      </c>
      <c r="L17" s="29"/>
      <c r="M17" s="38">
        <f t="shared" si="0"/>
        <v>15868.597000000009</v>
      </c>
    </row>
    <row r="18" spans="2:13" x14ac:dyDescent="0.25">
      <c r="B18" s="39"/>
      <c r="C18" s="39"/>
      <c r="D18" s="33"/>
      <c r="E18" s="40">
        <v>13101</v>
      </c>
      <c r="F18" s="41" t="s">
        <v>4</v>
      </c>
      <c r="G18" s="42"/>
      <c r="H18" s="43">
        <v>52944.512000000002</v>
      </c>
      <c r="I18" s="43">
        <v>44937.798999999999</v>
      </c>
      <c r="J18" s="44">
        <v>52944.512000000002</v>
      </c>
      <c r="K18" s="43">
        <v>0</v>
      </c>
      <c r="L18" s="43"/>
      <c r="M18" s="45">
        <f t="shared" si="0"/>
        <v>8006.7130000000034</v>
      </c>
    </row>
    <row r="19" spans="2:13" x14ac:dyDescent="0.25">
      <c r="B19" s="39"/>
      <c r="C19" s="39"/>
      <c r="D19" s="33"/>
      <c r="E19" s="40">
        <v>13201</v>
      </c>
      <c r="F19" s="41" t="s">
        <v>5</v>
      </c>
      <c r="G19" s="42"/>
      <c r="H19" s="43">
        <v>16445.027999999998</v>
      </c>
      <c r="I19" s="43">
        <v>11557.624</v>
      </c>
      <c r="J19" s="44">
        <v>16445.027999999998</v>
      </c>
      <c r="K19" s="43">
        <v>0</v>
      </c>
      <c r="L19" s="43"/>
      <c r="M19" s="45">
        <f t="shared" si="0"/>
        <v>4887.4039999999986</v>
      </c>
    </row>
    <row r="20" spans="2:13" x14ac:dyDescent="0.25">
      <c r="B20" s="39"/>
      <c r="C20" s="39"/>
      <c r="D20" s="33"/>
      <c r="E20" s="40">
        <v>13202</v>
      </c>
      <c r="F20" s="41" t="s">
        <v>6</v>
      </c>
      <c r="G20" s="42"/>
      <c r="H20" s="43">
        <v>134023.15900000001</v>
      </c>
      <c r="I20" s="43">
        <v>132046.986</v>
      </c>
      <c r="J20" s="44">
        <v>134023.15900000001</v>
      </c>
      <c r="K20" s="43">
        <v>0</v>
      </c>
      <c r="L20" s="43"/>
      <c r="M20" s="45">
        <f t="shared" si="0"/>
        <v>1976.1730000000098</v>
      </c>
    </row>
    <row r="21" spans="2:13" x14ac:dyDescent="0.25">
      <c r="B21" s="39"/>
      <c r="C21" s="39"/>
      <c r="D21" s="33"/>
      <c r="E21" s="40">
        <v>13301</v>
      </c>
      <c r="F21" s="41" t="s">
        <v>7</v>
      </c>
      <c r="G21" s="42"/>
      <c r="H21" s="43">
        <v>973.13699999999994</v>
      </c>
      <c r="I21" s="43">
        <v>0</v>
      </c>
      <c r="J21" s="44">
        <v>973.13699999999994</v>
      </c>
      <c r="K21" s="43">
        <v>0</v>
      </c>
      <c r="L21" s="43"/>
      <c r="M21" s="45">
        <f t="shared" si="0"/>
        <v>973.13699999999994</v>
      </c>
    </row>
    <row r="22" spans="2:13" x14ac:dyDescent="0.25">
      <c r="B22" s="39"/>
      <c r="C22" s="39"/>
      <c r="D22" s="33"/>
      <c r="E22" s="40">
        <v>13404</v>
      </c>
      <c r="F22" s="41" t="s">
        <v>8</v>
      </c>
      <c r="G22" s="42"/>
      <c r="H22" s="43">
        <v>25863.4</v>
      </c>
      <c r="I22" s="43">
        <v>25838.23</v>
      </c>
      <c r="J22" s="44">
        <v>25863.4</v>
      </c>
      <c r="K22" s="43">
        <v>0</v>
      </c>
      <c r="L22" s="43"/>
      <c r="M22" s="45">
        <f t="shared" si="0"/>
        <v>25.170000000001892</v>
      </c>
    </row>
    <row r="23" spans="2:13" x14ac:dyDescent="0.25">
      <c r="B23" s="39"/>
      <c r="C23" s="39"/>
      <c r="D23" s="33"/>
      <c r="E23" s="40">
        <v>13406</v>
      </c>
      <c r="F23" s="41" t="s">
        <v>9</v>
      </c>
      <c r="G23" s="42"/>
      <c r="H23" s="43">
        <v>0</v>
      </c>
      <c r="I23" s="43">
        <v>0</v>
      </c>
      <c r="J23" s="44">
        <v>0</v>
      </c>
      <c r="K23" s="43">
        <v>0</v>
      </c>
      <c r="L23" s="43"/>
      <c r="M23" s="45">
        <f t="shared" si="0"/>
        <v>0</v>
      </c>
    </row>
    <row r="24" spans="2:13" x14ac:dyDescent="0.25">
      <c r="B24" s="39"/>
      <c r="C24" s="34">
        <v>1400</v>
      </c>
      <c r="D24" s="35" t="s">
        <v>151</v>
      </c>
      <c r="E24" s="34"/>
      <c r="F24" s="36"/>
      <c r="G24" s="29"/>
      <c r="H24" s="37">
        <v>105905.981</v>
      </c>
      <c r="I24" s="37">
        <v>83942.47</v>
      </c>
      <c r="J24" s="37">
        <v>105905.981</v>
      </c>
      <c r="K24" s="37">
        <v>0</v>
      </c>
      <c r="L24" s="29"/>
      <c r="M24" s="38">
        <f t="shared" si="0"/>
        <v>21963.510999999999</v>
      </c>
    </row>
    <row r="25" spans="2:13" x14ac:dyDescent="0.25">
      <c r="B25" s="39"/>
      <c r="C25" s="39"/>
      <c r="D25" s="33"/>
      <c r="E25" s="40">
        <v>14103</v>
      </c>
      <c r="F25" s="41" t="s">
        <v>10</v>
      </c>
      <c r="G25" s="42"/>
      <c r="H25" s="43">
        <v>50680.824000000001</v>
      </c>
      <c r="I25" s="43">
        <v>46713.601999999999</v>
      </c>
      <c r="J25" s="44">
        <v>50680.824000000001</v>
      </c>
      <c r="K25" s="43">
        <v>0</v>
      </c>
      <c r="L25" s="43"/>
      <c r="M25" s="45">
        <f t="shared" si="0"/>
        <v>3967.2220000000016</v>
      </c>
    </row>
    <row r="26" spans="2:13" x14ac:dyDescent="0.25">
      <c r="B26" s="39"/>
      <c r="C26" s="39"/>
      <c r="D26" s="33"/>
      <c r="E26" s="40">
        <v>14202</v>
      </c>
      <c r="F26" s="41" t="s">
        <v>11</v>
      </c>
      <c r="G26" s="42"/>
      <c r="H26" s="43">
        <v>24755.748</v>
      </c>
      <c r="I26" s="43">
        <v>22852.392</v>
      </c>
      <c r="J26" s="44">
        <v>24755.748</v>
      </c>
      <c r="K26" s="43">
        <v>0</v>
      </c>
      <c r="L26" s="43"/>
      <c r="M26" s="45">
        <f t="shared" si="0"/>
        <v>1903.3559999999998</v>
      </c>
    </row>
    <row r="27" spans="2:13" x14ac:dyDescent="0.25">
      <c r="B27" s="39"/>
      <c r="C27" s="39"/>
      <c r="D27" s="33"/>
      <c r="E27" s="40">
        <v>14301</v>
      </c>
      <c r="F27" s="41" t="s">
        <v>12</v>
      </c>
      <c r="G27" s="42"/>
      <c r="H27" s="43">
        <v>9902.2990000000009</v>
      </c>
      <c r="I27" s="43">
        <v>9140.9539999999997</v>
      </c>
      <c r="J27" s="44">
        <v>9902.2990000000009</v>
      </c>
      <c r="K27" s="43">
        <v>0</v>
      </c>
      <c r="L27" s="43"/>
      <c r="M27" s="45">
        <f t="shared" si="0"/>
        <v>761.34500000000116</v>
      </c>
    </row>
    <row r="28" spans="2:13" x14ac:dyDescent="0.25">
      <c r="B28" s="39"/>
      <c r="C28" s="39"/>
      <c r="D28" s="33"/>
      <c r="E28" s="40">
        <v>14401</v>
      </c>
      <c r="F28" s="41" t="s">
        <v>13</v>
      </c>
      <c r="G28" s="42"/>
      <c r="H28" s="43">
        <v>17355.379000000001</v>
      </c>
      <c r="I28" s="43">
        <v>5235.5219999999999</v>
      </c>
      <c r="J28" s="44">
        <v>17355.379000000001</v>
      </c>
      <c r="K28" s="43">
        <v>0</v>
      </c>
      <c r="L28" s="43"/>
      <c r="M28" s="45">
        <f t="shared" si="0"/>
        <v>12119.857</v>
      </c>
    </row>
    <row r="29" spans="2:13" x14ac:dyDescent="0.25">
      <c r="B29" s="39"/>
      <c r="C29" s="39"/>
      <c r="D29" s="33"/>
      <c r="E29" s="40">
        <v>14406</v>
      </c>
      <c r="F29" s="41" t="s">
        <v>14</v>
      </c>
      <c r="G29" s="42"/>
      <c r="H29" s="43">
        <v>3211.7310000000002</v>
      </c>
      <c r="I29" s="43">
        <v>0</v>
      </c>
      <c r="J29" s="44">
        <v>3211.7310000000002</v>
      </c>
      <c r="K29" s="43">
        <v>0</v>
      </c>
      <c r="L29" s="43"/>
      <c r="M29" s="45">
        <f t="shared" si="0"/>
        <v>3211.7310000000002</v>
      </c>
    </row>
    <row r="30" spans="2:13" x14ac:dyDescent="0.25">
      <c r="B30" s="39"/>
      <c r="C30" s="34">
        <v>1500</v>
      </c>
      <c r="D30" s="35" t="s">
        <v>152</v>
      </c>
      <c r="E30" s="34"/>
      <c r="F30" s="36"/>
      <c r="G30" s="29"/>
      <c r="H30" s="37">
        <v>262956.63900000002</v>
      </c>
      <c r="I30" s="37">
        <v>236632.68800000002</v>
      </c>
      <c r="J30" s="37">
        <v>262956.63900000002</v>
      </c>
      <c r="K30" s="37">
        <v>0</v>
      </c>
      <c r="L30" s="29"/>
      <c r="M30" s="38">
        <f t="shared" si="0"/>
        <v>26323.951000000001</v>
      </c>
    </row>
    <row r="31" spans="2:13" x14ac:dyDescent="0.25">
      <c r="B31" s="39"/>
      <c r="C31" s="39"/>
      <c r="D31" s="33"/>
      <c r="E31" s="40">
        <v>15101</v>
      </c>
      <c r="F31" s="41" t="s">
        <v>15</v>
      </c>
      <c r="G31" s="42"/>
      <c r="H31" s="43">
        <v>18646.829000000002</v>
      </c>
      <c r="I31" s="43">
        <v>17873.398000000001</v>
      </c>
      <c r="J31" s="44">
        <v>18646.829000000002</v>
      </c>
      <c r="K31" s="43">
        <v>0</v>
      </c>
      <c r="L31" s="43"/>
      <c r="M31" s="45">
        <f t="shared" si="0"/>
        <v>773.43100000000049</v>
      </c>
    </row>
    <row r="32" spans="2:13" x14ac:dyDescent="0.25">
      <c r="B32" s="33"/>
      <c r="C32" s="39"/>
      <c r="D32" s="33"/>
      <c r="E32" s="40">
        <v>15202</v>
      </c>
      <c r="F32" s="41" t="s">
        <v>16</v>
      </c>
      <c r="G32" s="42"/>
      <c r="H32" s="43">
        <v>29000</v>
      </c>
      <c r="I32" s="43">
        <v>24760.690999999999</v>
      </c>
      <c r="J32" s="44">
        <v>29000</v>
      </c>
      <c r="K32" s="43">
        <v>0</v>
      </c>
      <c r="L32" s="43"/>
      <c r="M32" s="45">
        <f t="shared" si="0"/>
        <v>4239.3090000000011</v>
      </c>
    </row>
    <row r="33" spans="2:13" ht="30" x14ac:dyDescent="0.25">
      <c r="B33" s="33"/>
      <c r="C33" s="39"/>
      <c r="D33" s="33"/>
      <c r="E33" s="40">
        <v>15401</v>
      </c>
      <c r="F33" s="41" t="s">
        <v>17</v>
      </c>
      <c r="G33" s="42"/>
      <c r="H33" s="43">
        <v>110649.304</v>
      </c>
      <c r="I33" s="43">
        <v>97063.100999999995</v>
      </c>
      <c r="J33" s="44">
        <v>110649.304</v>
      </c>
      <c r="K33" s="43">
        <v>0</v>
      </c>
      <c r="L33" s="43"/>
      <c r="M33" s="45">
        <f t="shared" si="0"/>
        <v>13586.203000000009</v>
      </c>
    </row>
    <row r="34" spans="2:13" x14ac:dyDescent="0.25">
      <c r="B34" s="33"/>
      <c r="C34" s="39"/>
      <c r="D34" s="33"/>
      <c r="E34" s="40">
        <v>15402</v>
      </c>
      <c r="F34" s="41" t="s">
        <v>18</v>
      </c>
      <c r="G34" s="42"/>
      <c r="H34" s="43">
        <v>64836.961000000003</v>
      </c>
      <c r="I34" s="43">
        <v>60793.743999999999</v>
      </c>
      <c r="J34" s="44">
        <v>64836.961000000003</v>
      </c>
      <c r="K34" s="43">
        <v>0</v>
      </c>
      <c r="L34" s="43"/>
      <c r="M34" s="45">
        <f t="shared" si="0"/>
        <v>4043.2170000000042</v>
      </c>
    </row>
    <row r="35" spans="2:13" x14ac:dyDescent="0.25">
      <c r="B35" s="33"/>
      <c r="C35" s="39"/>
      <c r="D35" s="33"/>
      <c r="E35" s="40">
        <v>15501</v>
      </c>
      <c r="F35" s="41" t="s">
        <v>19</v>
      </c>
      <c r="G35" s="42"/>
      <c r="H35" s="43">
        <v>1616.875</v>
      </c>
      <c r="I35" s="43">
        <v>0</v>
      </c>
      <c r="J35" s="44">
        <v>1616.875</v>
      </c>
      <c r="K35" s="43">
        <v>0</v>
      </c>
      <c r="L35" s="43"/>
      <c r="M35" s="45">
        <f t="shared" si="0"/>
        <v>1616.875</v>
      </c>
    </row>
    <row r="36" spans="2:13" x14ac:dyDescent="0.25">
      <c r="B36" s="33"/>
      <c r="C36" s="39"/>
      <c r="D36" s="33"/>
      <c r="E36" s="40">
        <v>15901</v>
      </c>
      <c r="F36" s="41" t="s">
        <v>20</v>
      </c>
      <c r="G36" s="42"/>
      <c r="H36" s="43">
        <v>38206.67</v>
      </c>
      <c r="I36" s="43">
        <v>36141.754000000001</v>
      </c>
      <c r="J36" s="44">
        <v>38206.67</v>
      </c>
      <c r="K36" s="43">
        <v>0</v>
      </c>
      <c r="L36" s="43"/>
      <c r="M36" s="45">
        <f t="shared" si="0"/>
        <v>2064.9159999999974</v>
      </c>
    </row>
    <row r="37" spans="2:13" x14ac:dyDescent="0.25">
      <c r="B37" s="33"/>
      <c r="C37" s="34">
        <v>1600</v>
      </c>
      <c r="D37" s="35" t="s">
        <v>153</v>
      </c>
      <c r="E37" s="34"/>
      <c r="F37" s="36"/>
      <c r="G37" s="29"/>
      <c r="H37" s="37">
        <v>18132.018</v>
      </c>
      <c r="I37" s="37">
        <v>0</v>
      </c>
      <c r="J37" s="37">
        <v>18132.018</v>
      </c>
      <c r="K37" s="37">
        <v>0</v>
      </c>
      <c r="L37" s="29"/>
      <c r="M37" s="38">
        <f t="shared" si="0"/>
        <v>18132.018</v>
      </c>
    </row>
    <row r="38" spans="2:13" x14ac:dyDescent="0.25">
      <c r="B38" s="33"/>
      <c r="C38" s="39"/>
      <c r="D38" s="33"/>
      <c r="E38" s="40">
        <v>16101</v>
      </c>
      <c r="F38" s="41" t="s">
        <v>21</v>
      </c>
      <c r="G38" s="42"/>
      <c r="H38" s="43">
        <v>17961.537</v>
      </c>
      <c r="I38" s="43">
        <v>0</v>
      </c>
      <c r="J38" s="44">
        <v>17961.537</v>
      </c>
      <c r="K38" s="43">
        <v>0</v>
      </c>
      <c r="L38" s="43"/>
      <c r="M38" s="45">
        <f t="shared" si="0"/>
        <v>17961.537</v>
      </c>
    </row>
    <row r="39" spans="2:13" x14ac:dyDescent="0.25">
      <c r="B39" s="33"/>
      <c r="C39" s="39"/>
      <c r="D39" s="33"/>
      <c r="E39" s="40">
        <v>16106</v>
      </c>
      <c r="F39" s="41" t="s">
        <v>22</v>
      </c>
      <c r="G39" s="42"/>
      <c r="H39" s="43">
        <v>170.48099999999999</v>
      </c>
      <c r="I39" s="43">
        <v>0</v>
      </c>
      <c r="J39" s="44">
        <v>170.48099999999999</v>
      </c>
      <c r="K39" s="43">
        <v>0</v>
      </c>
      <c r="L39" s="43"/>
      <c r="M39" s="45">
        <f t="shared" si="0"/>
        <v>170.48099999999999</v>
      </c>
    </row>
    <row r="40" spans="2:13" x14ac:dyDescent="0.25">
      <c r="B40" s="33"/>
      <c r="C40" s="34">
        <v>1700</v>
      </c>
      <c r="D40" s="35" t="s">
        <v>154</v>
      </c>
      <c r="E40" s="34"/>
      <c r="F40" s="36"/>
      <c r="G40" s="29"/>
      <c r="H40" s="37">
        <v>1250</v>
      </c>
      <c r="I40" s="37">
        <v>72.125</v>
      </c>
      <c r="J40" s="37">
        <v>1250</v>
      </c>
      <c r="K40" s="37">
        <v>0</v>
      </c>
      <c r="L40" s="29"/>
      <c r="M40" s="38">
        <f t="shared" si="0"/>
        <v>1177.875</v>
      </c>
    </row>
    <row r="41" spans="2:13" x14ac:dyDescent="0.25">
      <c r="B41" s="33"/>
      <c r="C41" s="39"/>
      <c r="D41" s="33"/>
      <c r="E41" s="40">
        <v>17102</v>
      </c>
      <c r="F41" s="41" t="s">
        <v>23</v>
      </c>
      <c r="G41" s="42"/>
      <c r="H41" s="43">
        <v>1250</v>
      </c>
      <c r="I41" s="43">
        <v>72.125</v>
      </c>
      <c r="J41" s="44">
        <v>1250</v>
      </c>
      <c r="K41" s="43">
        <v>0</v>
      </c>
      <c r="L41" s="43"/>
      <c r="M41" s="45">
        <f t="shared" si="0"/>
        <v>1177.875</v>
      </c>
    </row>
    <row r="42" spans="2:13" x14ac:dyDescent="0.25">
      <c r="B42" s="26" t="s">
        <v>24</v>
      </c>
      <c r="C42" s="27"/>
      <c r="D42" s="27"/>
      <c r="E42" s="27"/>
      <c r="F42" s="28"/>
      <c r="G42" s="29"/>
      <c r="H42" s="30">
        <v>983039.87699999986</v>
      </c>
      <c r="I42" s="30">
        <v>726032.46900000004</v>
      </c>
      <c r="J42" s="30"/>
      <c r="K42" s="30">
        <v>0</v>
      </c>
      <c r="L42" s="29"/>
      <c r="M42" s="32">
        <f t="shared" si="0"/>
        <v>257007.40799999982</v>
      </c>
    </row>
    <row r="43" spans="2:13" x14ac:dyDescent="0.25">
      <c r="B43" s="26" t="s">
        <v>25</v>
      </c>
      <c r="C43" s="27"/>
      <c r="D43" s="27"/>
      <c r="E43" s="27"/>
      <c r="F43" s="28"/>
      <c r="G43" s="29"/>
      <c r="H43" s="30">
        <v>12226.303</v>
      </c>
      <c r="I43" s="30">
        <v>6529.5649999999996</v>
      </c>
      <c r="J43" s="30"/>
      <c r="K43" s="30">
        <v>0</v>
      </c>
      <c r="L43" s="29"/>
      <c r="M43" s="32">
        <f t="shared" si="0"/>
        <v>5696.7380000000003</v>
      </c>
    </row>
    <row r="44" spans="2:13" x14ac:dyDescent="0.25">
      <c r="B44" s="33"/>
      <c r="C44" s="34">
        <v>2100</v>
      </c>
      <c r="D44" s="35" t="s">
        <v>155</v>
      </c>
      <c r="E44" s="34"/>
      <c r="F44" s="36"/>
      <c r="G44" s="29"/>
      <c r="H44" s="37">
        <v>2799.7069999999999</v>
      </c>
      <c r="I44" s="37">
        <v>1782.3110000000001</v>
      </c>
      <c r="J44" s="37">
        <v>2799.7069999999999</v>
      </c>
      <c r="K44" s="37">
        <v>0</v>
      </c>
      <c r="L44" s="29"/>
      <c r="M44" s="38">
        <f t="shared" si="0"/>
        <v>1017.3959999999997</v>
      </c>
    </row>
    <row r="45" spans="2:13" x14ac:dyDescent="0.25">
      <c r="B45" s="33"/>
      <c r="C45" s="39"/>
      <c r="D45" s="33"/>
      <c r="E45" s="40">
        <v>21101</v>
      </c>
      <c r="F45" s="41" t="s">
        <v>26</v>
      </c>
      <c r="G45" s="42"/>
      <c r="H45" s="43">
        <v>1961.9739999999999</v>
      </c>
      <c r="I45" s="43">
        <v>1558.925</v>
      </c>
      <c r="J45" s="44">
        <v>1961.9739999999999</v>
      </c>
      <c r="K45" s="43">
        <v>0</v>
      </c>
      <c r="L45" s="43"/>
      <c r="M45" s="45">
        <f t="shared" si="0"/>
        <v>403.04899999999998</v>
      </c>
    </row>
    <row r="46" spans="2:13" x14ac:dyDescent="0.25">
      <c r="B46" s="33"/>
      <c r="C46" s="39"/>
      <c r="D46" s="33"/>
      <c r="E46" s="40">
        <v>21201</v>
      </c>
      <c r="F46" s="41" t="s">
        <v>27</v>
      </c>
      <c r="G46" s="42"/>
      <c r="H46" s="43">
        <v>10.35</v>
      </c>
      <c r="I46" s="43">
        <v>0</v>
      </c>
      <c r="J46" s="44">
        <v>10.35</v>
      </c>
      <c r="K46" s="43">
        <v>0</v>
      </c>
      <c r="L46" s="43"/>
      <c r="M46" s="45">
        <f t="shared" si="0"/>
        <v>10.35</v>
      </c>
    </row>
    <row r="47" spans="2:13" x14ac:dyDescent="0.25">
      <c r="B47" s="33"/>
      <c r="C47" s="39"/>
      <c r="D47" s="33"/>
      <c r="E47" s="40">
        <v>21301</v>
      </c>
      <c r="F47" s="41" t="s">
        <v>28</v>
      </c>
      <c r="G47" s="42"/>
      <c r="H47" s="43">
        <v>12.61</v>
      </c>
      <c r="I47" s="43">
        <v>0</v>
      </c>
      <c r="J47" s="44">
        <v>12.61</v>
      </c>
      <c r="K47" s="43">
        <v>0</v>
      </c>
      <c r="L47" s="43"/>
      <c r="M47" s="45">
        <f t="shared" si="0"/>
        <v>12.61</v>
      </c>
    </row>
    <row r="48" spans="2:13" x14ac:dyDescent="0.25">
      <c r="B48" s="33"/>
      <c r="C48" s="39"/>
      <c r="D48" s="33"/>
      <c r="E48" s="40">
        <v>21401</v>
      </c>
      <c r="F48" s="41" t="s">
        <v>29</v>
      </c>
      <c r="G48" s="42"/>
      <c r="H48" s="43">
        <v>61.381</v>
      </c>
      <c r="I48" s="43">
        <v>9.7279999999999998</v>
      </c>
      <c r="J48" s="44">
        <v>61.381</v>
      </c>
      <c r="K48" s="43">
        <v>0</v>
      </c>
      <c r="L48" s="43"/>
      <c r="M48" s="45">
        <f t="shared" si="0"/>
        <v>51.652999999999999</v>
      </c>
    </row>
    <row r="49" spans="2:13" x14ac:dyDescent="0.25">
      <c r="B49" s="33"/>
      <c r="C49" s="39"/>
      <c r="D49" s="33"/>
      <c r="E49" s="40">
        <v>21501</v>
      </c>
      <c r="F49" s="41" t="s">
        <v>30</v>
      </c>
      <c r="G49" s="42"/>
      <c r="H49" s="43">
        <v>663.70299999999997</v>
      </c>
      <c r="I49" s="43">
        <v>169.16</v>
      </c>
      <c r="J49" s="44">
        <v>663.70299999999997</v>
      </c>
      <c r="K49" s="43">
        <v>0</v>
      </c>
      <c r="L49" s="43"/>
      <c r="M49" s="45">
        <f t="shared" si="0"/>
        <v>494.54300000000001</v>
      </c>
    </row>
    <row r="50" spans="2:13" x14ac:dyDescent="0.25">
      <c r="B50" s="33"/>
      <c r="C50" s="39"/>
      <c r="D50" s="33"/>
      <c r="E50" s="40">
        <v>21601</v>
      </c>
      <c r="F50" s="41" t="s">
        <v>31</v>
      </c>
      <c r="G50" s="42"/>
      <c r="H50" s="43">
        <v>89.688999999999993</v>
      </c>
      <c r="I50" s="43">
        <v>44.497999999999998</v>
      </c>
      <c r="J50" s="44">
        <v>89.688999999999993</v>
      </c>
      <c r="K50" s="43">
        <v>0</v>
      </c>
      <c r="L50" s="43"/>
      <c r="M50" s="45">
        <f t="shared" si="0"/>
        <v>45.190999999999995</v>
      </c>
    </row>
    <row r="51" spans="2:13" x14ac:dyDescent="0.25">
      <c r="B51" s="33"/>
      <c r="C51" s="34">
        <v>2200</v>
      </c>
      <c r="D51" s="35" t="s">
        <v>156</v>
      </c>
      <c r="E51" s="34"/>
      <c r="F51" s="36"/>
      <c r="G51" s="29"/>
      <c r="H51" s="37">
        <v>1837.74</v>
      </c>
      <c r="I51" s="37">
        <v>877.91199999999992</v>
      </c>
      <c r="J51" s="37">
        <v>1837.74</v>
      </c>
      <c r="K51" s="37">
        <v>0</v>
      </c>
      <c r="L51" s="29"/>
      <c r="M51" s="38">
        <f t="shared" si="0"/>
        <v>959.82800000000009</v>
      </c>
    </row>
    <row r="52" spans="2:13" ht="30" x14ac:dyDescent="0.25">
      <c r="B52" s="33"/>
      <c r="C52" s="39"/>
      <c r="D52" s="33"/>
      <c r="E52" s="40">
        <v>22104</v>
      </c>
      <c r="F52" s="41" t="s">
        <v>32</v>
      </c>
      <c r="G52" s="42"/>
      <c r="H52" s="43">
        <v>1491.681</v>
      </c>
      <c r="I52" s="43">
        <v>824.59299999999996</v>
      </c>
      <c r="J52" s="44">
        <v>1491.681</v>
      </c>
      <c r="K52" s="43">
        <v>0</v>
      </c>
      <c r="L52" s="43"/>
      <c r="M52" s="45">
        <f t="shared" si="0"/>
        <v>667.08800000000008</v>
      </c>
    </row>
    <row r="53" spans="2:13" x14ac:dyDescent="0.25">
      <c r="B53" s="33"/>
      <c r="C53" s="39"/>
      <c r="D53" s="33"/>
      <c r="E53" s="40">
        <v>22301</v>
      </c>
      <c r="F53" s="41" t="s">
        <v>33</v>
      </c>
      <c r="G53" s="42"/>
      <c r="H53" s="43">
        <v>346.05900000000003</v>
      </c>
      <c r="I53" s="43">
        <v>53.319000000000003</v>
      </c>
      <c r="J53" s="44">
        <v>346.05900000000003</v>
      </c>
      <c r="K53" s="43">
        <v>0</v>
      </c>
      <c r="L53" s="43"/>
      <c r="M53" s="45">
        <f t="shared" si="0"/>
        <v>292.74</v>
      </c>
    </row>
    <row r="54" spans="2:13" x14ac:dyDescent="0.25">
      <c r="B54" s="33"/>
      <c r="C54" s="34">
        <v>2400</v>
      </c>
      <c r="D54" s="35" t="s">
        <v>157</v>
      </c>
      <c r="E54" s="34"/>
      <c r="F54" s="36"/>
      <c r="G54" s="29"/>
      <c r="H54" s="37">
        <v>2451.3440000000001</v>
      </c>
      <c r="I54" s="37">
        <v>894.93700000000013</v>
      </c>
      <c r="J54" s="37">
        <v>2451.3440000000001</v>
      </c>
      <c r="K54" s="37">
        <v>0</v>
      </c>
      <c r="L54" s="29"/>
      <c r="M54" s="38">
        <f t="shared" si="0"/>
        <v>1556.4069999999999</v>
      </c>
    </row>
    <row r="55" spans="2:13" x14ac:dyDescent="0.25">
      <c r="B55" s="33"/>
      <c r="C55" s="39"/>
      <c r="D55" s="33"/>
      <c r="E55" s="40">
        <v>24101</v>
      </c>
      <c r="F55" s="41" t="s">
        <v>34</v>
      </c>
      <c r="G55" s="42"/>
      <c r="H55" s="43">
        <v>12.4</v>
      </c>
      <c r="I55" s="43">
        <v>3.8420000000000001</v>
      </c>
      <c r="J55" s="43">
        <v>12.4</v>
      </c>
      <c r="K55" s="43">
        <v>0</v>
      </c>
      <c r="L55" s="43"/>
      <c r="M55" s="45">
        <f t="shared" si="0"/>
        <v>8.5579999999999998</v>
      </c>
    </row>
    <row r="56" spans="2:13" x14ac:dyDescent="0.25">
      <c r="B56" s="33"/>
      <c r="C56" s="39"/>
      <c r="D56" s="33"/>
      <c r="E56" s="40">
        <v>24201</v>
      </c>
      <c r="F56" s="41" t="s">
        <v>35</v>
      </c>
      <c r="G56" s="42"/>
      <c r="H56" s="43">
        <v>7.7</v>
      </c>
      <c r="I56" s="43">
        <v>1.776</v>
      </c>
      <c r="J56" s="43">
        <v>7.7</v>
      </c>
      <c r="K56" s="43">
        <v>0</v>
      </c>
      <c r="L56" s="43"/>
      <c r="M56" s="45">
        <f t="shared" si="0"/>
        <v>5.9240000000000004</v>
      </c>
    </row>
    <row r="57" spans="2:13" x14ac:dyDescent="0.25">
      <c r="B57" s="33"/>
      <c r="C57" s="39"/>
      <c r="D57" s="33"/>
      <c r="E57" s="40">
        <v>24301</v>
      </c>
      <c r="F57" s="41" t="s">
        <v>36</v>
      </c>
      <c r="G57" s="42"/>
      <c r="H57" s="43">
        <v>11.115</v>
      </c>
      <c r="I57" s="43">
        <v>0.67400000000000004</v>
      </c>
      <c r="J57" s="43">
        <v>11.115</v>
      </c>
      <c r="K57" s="43">
        <v>0</v>
      </c>
      <c r="L57" s="43"/>
      <c r="M57" s="45">
        <f t="shared" si="0"/>
        <v>10.441000000000001</v>
      </c>
    </row>
    <row r="58" spans="2:13" x14ac:dyDescent="0.25">
      <c r="B58" s="33"/>
      <c r="C58" s="39"/>
      <c r="D58" s="33"/>
      <c r="E58" s="40">
        <v>24401</v>
      </c>
      <c r="F58" s="41" t="s">
        <v>37</v>
      </c>
      <c r="G58" s="42"/>
      <c r="H58" s="43">
        <v>74.5</v>
      </c>
      <c r="I58" s="43">
        <v>27.91</v>
      </c>
      <c r="J58" s="43">
        <v>74.5</v>
      </c>
      <c r="K58" s="43">
        <v>0</v>
      </c>
      <c r="L58" s="43"/>
      <c r="M58" s="45">
        <f t="shared" si="0"/>
        <v>46.59</v>
      </c>
    </row>
    <row r="59" spans="2:13" x14ac:dyDescent="0.25">
      <c r="B59" s="33"/>
      <c r="C59" s="39"/>
      <c r="D59" s="33"/>
      <c r="E59" s="40">
        <v>24501</v>
      </c>
      <c r="F59" s="41" t="s">
        <v>38</v>
      </c>
      <c r="G59" s="42"/>
      <c r="H59" s="43">
        <v>8.1999999999999993</v>
      </c>
      <c r="I59" s="43">
        <v>0</v>
      </c>
      <c r="J59" s="43">
        <v>8.1999999999999993</v>
      </c>
      <c r="K59" s="43">
        <v>0</v>
      </c>
      <c r="L59" s="43"/>
      <c r="M59" s="45">
        <f t="shared" si="0"/>
        <v>8.1999999999999993</v>
      </c>
    </row>
    <row r="60" spans="2:13" x14ac:dyDescent="0.25">
      <c r="B60" s="33"/>
      <c r="C60" s="39"/>
      <c r="D60" s="33"/>
      <c r="E60" s="40">
        <v>24601</v>
      </c>
      <c r="F60" s="41" t="s">
        <v>39</v>
      </c>
      <c r="G60" s="42"/>
      <c r="H60" s="43">
        <v>726.048</v>
      </c>
      <c r="I60" s="43">
        <v>327.959</v>
      </c>
      <c r="J60" s="43">
        <v>726.048</v>
      </c>
      <c r="K60" s="43">
        <v>0</v>
      </c>
      <c r="L60" s="43"/>
      <c r="M60" s="45">
        <f t="shared" si="0"/>
        <v>398.089</v>
      </c>
    </row>
    <row r="61" spans="2:13" x14ac:dyDescent="0.25">
      <c r="B61" s="33"/>
      <c r="C61" s="39"/>
      <c r="D61" s="33"/>
      <c r="E61" s="40">
        <v>24701</v>
      </c>
      <c r="F61" s="41" t="s">
        <v>40</v>
      </c>
      <c r="G61" s="42"/>
      <c r="H61" s="43">
        <v>127.20699999999999</v>
      </c>
      <c r="I61" s="43">
        <v>20.218</v>
      </c>
      <c r="J61" s="43">
        <v>127.20699999999999</v>
      </c>
      <c r="K61" s="43">
        <v>0</v>
      </c>
      <c r="L61" s="43"/>
      <c r="M61" s="45">
        <f t="shared" si="0"/>
        <v>106.98899999999999</v>
      </c>
    </row>
    <row r="62" spans="2:13" x14ac:dyDescent="0.25">
      <c r="B62" s="33"/>
      <c r="C62" s="39"/>
      <c r="D62" s="33"/>
      <c r="E62" s="40">
        <v>24801</v>
      </c>
      <c r="F62" s="41" t="s">
        <v>41</v>
      </c>
      <c r="G62" s="42"/>
      <c r="H62" s="43">
        <v>843.95600000000002</v>
      </c>
      <c r="I62" s="43">
        <v>228.16200000000001</v>
      </c>
      <c r="J62" s="43">
        <v>843.95600000000002</v>
      </c>
      <c r="K62" s="43">
        <v>0</v>
      </c>
      <c r="L62" s="43"/>
      <c r="M62" s="45">
        <f t="shared" si="0"/>
        <v>615.79399999999998</v>
      </c>
    </row>
    <row r="63" spans="2:13" x14ac:dyDescent="0.25">
      <c r="B63" s="33"/>
      <c r="C63" s="39"/>
      <c r="D63" s="33"/>
      <c r="E63" s="40">
        <v>24901</v>
      </c>
      <c r="F63" s="41" t="s">
        <v>42</v>
      </c>
      <c r="G63" s="42"/>
      <c r="H63" s="43">
        <v>640.21799999999996</v>
      </c>
      <c r="I63" s="43">
        <v>284.39600000000002</v>
      </c>
      <c r="J63" s="43">
        <v>640.21799999999996</v>
      </c>
      <c r="K63" s="43">
        <v>0</v>
      </c>
      <c r="L63" s="43"/>
      <c r="M63" s="45">
        <f t="shared" si="0"/>
        <v>355.82199999999995</v>
      </c>
    </row>
    <row r="64" spans="2:13" x14ac:dyDescent="0.25">
      <c r="B64" s="33"/>
      <c r="C64" s="34">
        <v>2500</v>
      </c>
      <c r="D64" s="35" t="s">
        <v>158</v>
      </c>
      <c r="E64" s="34"/>
      <c r="F64" s="36"/>
      <c r="G64" s="29"/>
      <c r="H64" s="37">
        <v>15</v>
      </c>
      <c r="I64" s="37">
        <v>0.68500000000000005</v>
      </c>
      <c r="J64" s="37">
        <v>15</v>
      </c>
      <c r="K64" s="37">
        <v>0</v>
      </c>
      <c r="L64" s="29"/>
      <c r="M64" s="38">
        <f t="shared" si="0"/>
        <v>14.315</v>
      </c>
    </row>
    <row r="65" spans="2:13" x14ac:dyDescent="0.25">
      <c r="B65" s="33"/>
      <c r="C65" s="104"/>
      <c r="D65" s="29"/>
      <c r="E65" s="40">
        <v>25201</v>
      </c>
      <c r="F65" s="41" t="s">
        <v>207</v>
      </c>
      <c r="G65" s="29"/>
      <c r="H65" s="43">
        <v>1.2</v>
      </c>
      <c r="I65" s="43">
        <v>0.68500000000000005</v>
      </c>
      <c r="J65" s="44">
        <v>1.2</v>
      </c>
      <c r="K65" s="43">
        <v>0</v>
      </c>
      <c r="L65" s="43"/>
      <c r="M65" s="45">
        <f t="shared" ref="M65" si="2">+H65-I65-K65</f>
        <v>0.5149999999999999</v>
      </c>
    </row>
    <row r="66" spans="2:13" x14ac:dyDescent="0.25">
      <c r="B66" s="33"/>
      <c r="C66" s="39"/>
      <c r="D66" s="33"/>
      <c r="E66" s="40">
        <v>25501</v>
      </c>
      <c r="F66" s="41" t="s">
        <v>43</v>
      </c>
      <c r="G66" s="42"/>
      <c r="H66" s="43">
        <v>13.8</v>
      </c>
      <c r="I66" s="43">
        <v>0</v>
      </c>
      <c r="J66" s="44">
        <v>13.8</v>
      </c>
      <c r="K66" s="43">
        <v>0</v>
      </c>
      <c r="L66" s="43"/>
      <c r="M66" s="45">
        <f t="shared" si="0"/>
        <v>13.8</v>
      </c>
    </row>
    <row r="67" spans="2:13" x14ac:dyDescent="0.25">
      <c r="B67" s="33"/>
      <c r="C67" s="34">
        <v>2600</v>
      </c>
      <c r="D67" s="35" t="s">
        <v>159</v>
      </c>
      <c r="E67" s="34"/>
      <c r="F67" s="36"/>
      <c r="G67" s="29"/>
      <c r="H67" s="37">
        <v>3921.24</v>
      </c>
      <c r="I67" s="37">
        <v>2251.2780000000002</v>
      </c>
      <c r="J67" s="37">
        <v>3921.24</v>
      </c>
      <c r="K67" s="37">
        <v>0</v>
      </c>
      <c r="L67" s="29"/>
      <c r="M67" s="38">
        <f t="shared" si="0"/>
        <v>1669.9619999999995</v>
      </c>
    </row>
    <row r="68" spans="2:13" ht="45" x14ac:dyDescent="0.25">
      <c r="B68" s="33"/>
      <c r="C68" s="39"/>
      <c r="D68" s="33"/>
      <c r="E68" s="40">
        <v>26102</v>
      </c>
      <c r="F68" s="41" t="s">
        <v>44</v>
      </c>
      <c r="G68" s="42"/>
      <c r="H68" s="43">
        <v>2000.0039999999999</v>
      </c>
      <c r="I68" s="43">
        <v>1102.1780000000001</v>
      </c>
      <c r="J68" s="44">
        <v>2000.0039999999999</v>
      </c>
      <c r="K68" s="43">
        <v>0</v>
      </c>
      <c r="L68" s="43"/>
      <c r="M68" s="45">
        <f t="shared" si="0"/>
        <v>897.82599999999979</v>
      </c>
    </row>
    <row r="69" spans="2:13" ht="30" x14ac:dyDescent="0.25">
      <c r="B69" s="33"/>
      <c r="C69" s="39"/>
      <c r="D69" s="33"/>
      <c r="E69" s="40">
        <v>26103</v>
      </c>
      <c r="F69" s="41" t="s">
        <v>45</v>
      </c>
      <c r="G69" s="42"/>
      <c r="H69" s="43">
        <v>1833.905</v>
      </c>
      <c r="I69" s="43">
        <v>1095.1510000000001</v>
      </c>
      <c r="J69" s="44">
        <v>1833.905</v>
      </c>
      <c r="K69" s="43">
        <v>0</v>
      </c>
      <c r="L69" s="43"/>
      <c r="M69" s="45">
        <f t="shared" si="0"/>
        <v>738.75399999999991</v>
      </c>
    </row>
    <row r="70" spans="2:13" ht="30" x14ac:dyDescent="0.25">
      <c r="B70" s="33"/>
      <c r="C70" s="39"/>
      <c r="D70" s="33"/>
      <c r="E70" s="40">
        <v>26105</v>
      </c>
      <c r="F70" s="41" t="s">
        <v>46</v>
      </c>
      <c r="G70" s="42"/>
      <c r="H70" s="43">
        <v>87.331000000000003</v>
      </c>
      <c r="I70" s="43">
        <v>53.948999999999998</v>
      </c>
      <c r="J70" s="44">
        <v>87.331000000000003</v>
      </c>
      <c r="K70" s="43">
        <v>0</v>
      </c>
      <c r="L70" s="43"/>
      <c r="M70" s="45">
        <f t="shared" si="0"/>
        <v>33.382000000000005</v>
      </c>
    </row>
    <row r="71" spans="2:13" x14ac:dyDescent="0.25">
      <c r="B71" s="33"/>
      <c r="C71" s="34">
        <v>2700</v>
      </c>
      <c r="D71" s="35" t="s">
        <v>160</v>
      </c>
      <c r="E71" s="34"/>
      <c r="F71" s="36"/>
      <c r="G71" s="29"/>
      <c r="H71" s="37">
        <v>999.48300000000006</v>
      </c>
      <c r="I71" s="37">
        <v>612.32800000000009</v>
      </c>
      <c r="J71" s="37">
        <v>999.48300000000006</v>
      </c>
      <c r="K71" s="37">
        <v>0</v>
      </c>
      <c r="L71" s="29"/>
      <c r="M71" s="38">
        <f t="shared" si="0"/>
        <v>387.15499999999997</v>
      </c>
    </row>
    <row r="72" spans="2:13" x14ac:dyDescent="0.25">
      <c r="B72" s="33"/>
      <c r="C72" s="39"/>
      <c r="D72" s="33"/>
      <c r="E72" s="40">
        <v>27101</v>
      </c>
      <c r="F72" s="41" t="s">
        <v>47</v>
      </c>
      <c r="G72" s="42"/>
      <c r="H72" s="43">
        <v>77.033000000000001</v>
      </c>
      <c r="I72" s="43">
        <v>46.798000000000002</v>
      </c>
      <c r="J72" s="44">
        <v>77.033000000000001</v>
      </c>
      <c r="K72" s="43">
        <v>0</v>
      </c>
      <c r="L72" s="43"/>
      <c r="M72" s="45">
        <f t="shared" si="0"/>
        <v>30.234999999999999</v>
      </c>
    </row>
    <row r="73" spans="2:13" x14ac:dyDescent="0.25">
      <c r="B73" s="33"/>
      <c r="C73" s="39"/>
      <c r="D73" s="33"/>
      <c r="E73" s="40">
        <v>27201</v>
      </c>
      <c r="F73" s="41" t="s">
        <v>48</v>
      </c>
      <c r="G73" s="42"/>
      <c r="H73" s="43">
        <v>300</v>
      </c>
      <c r="I73" s="43">
        <v>14.993</v>
      </c>
      <c r="J73" s="44">
        <v>300</v>
      </c>
      <c r="K73" s="43">
        <v>0</v>
      </c>
      <c r="L73" s="43"/>
      <c r="M73" s="45">
        <f t="shared" si="0"/>
        <v>285.00700000000001</v>
      </c>
    </row>
    <row r="74" spans="2:13" x14ac:dyDescent="0.25">
      <c r="B74" s="33"/>
      <c r="C74" s="39"/>
      <c r="D74" s="33"/>
      <c r="E74" s="40">
        <v>27301</v>
      </c>
      <c r="F74" s="41" t="s">
        <v>49</v>
      </c>
      <c r="G74" s="42"/>
      <c r="H74" s="43">
        <v>622.45000000000005</v>
      </c>
      <c r="I74" s="43">
        <v>550.53700000000003</v>
      </c>
      <c r="J74" s="44">
        <v>622.45000000000005</v>
      </c>
      <c r="K74" s="43">
        <v>0</v>
      </c>
      <c r="L74" s="43"/>
      <c r="M74" s="45">
        <f t="shared" si="0"/>
        <v>71.913000000000011</v>
      </c>
    </row>
    <row r="75" spans="2:13" x14ac:dyDescent="0.25">
      <c r="B75" s="33"/>
      <c r="C75" s="34">
        <v>2900</v>
      </c>
      <c r="D75" s="35" t="s">
        <v>161</v>
      </c>
      <c r="E75" s="34"/>
      <c r="F75" s="36"/>
      <c r="G75" s="29"/>
      <c r="H75" s="37">
        <v>201.78900000000002</v>
      </c>
      <c r="I75" s="37">
        <v>110.11399999999999</v>
      </c>
      <c r="J75" s="37">
        <v>201.78900000000002</v>
      </c>
      <c r="K75" s="37">
        <v>0</v>
      </c>
      <c r="L75" s="29"/>
      <c r="M75" s="38">
        <f t="shared" ref="M75:M138" si="3">+H75-I75-K75</f>
        <v>91.675000000000026</v>
      </c>
    </row>
    <row r="76" spans="2:13" x14ac:dyDescent="0.25">
      <c r="B76" s="33"/>
      <c r="C76" s="39"/>
      <c r="D76" s="33"/>
      <c r="E76" s="40">
        <v>29101</v>
      </c>
      <c r="F76" s="41" t="s">
        <v>50</v>
      </c>
      <c r="G76" s="42"/>
      <c r="H76" s="43">
        <v>20.867000000000001</v>
      </c>
      <c r="I76" s="43">
        <v>5.4669999999999996</v>
      </c>
      <c r="J76" s="44">
        <v>20.867000000000001</v>
      </c>
      <c r="K76" s="43">
        <v>0</v>
      </c>
      <c r="L76" s="43"/>
      <c r="M76" s="45">
        <f t="shared" si="3"/>
        <v>15.400000000000002</v>
      </c>
    </row>
    <row r="77" spans="2:13" x14ac:dyDescent="0.25">
      <c r="B77" s="33"/>
      <c r="C77" s="39"/>
      <c r="D77" s="33"/>
      <c r="E77" s="40">
        <v>29201</v>
      </c>
      <c r="F77" s="41" t="s">
        <v>51</v>
      </c>
      <c r="G77" s="42"/>
      <c r="H77" s="43">
        <v>56.432000000000002</v>
      </c>
      <c r="I77" s="43">
        <v>34.161999999999999</v>
      </c>
      <c r="J77" s="44">
        <v>56.432000000000002</v>
      </c>
      <c r="K77" s="43">
        <v>0</v>
      </c>
      <c r="L77" s="43"/>
      <c r="M77" s="45">
        <f t="shared" si="3"/>
        <v>22.270000000000003</v>
      </c>
    </row>
    <row r="78" spans="2:13" ht="30" x14ac:dyDescent="0.25">
      <c r="B78" s="33"/>
      <c r="C78" s="39"/>
      <c r="D78" s="33"/>
      <c r="E78" s="40">
        <v>29301</v>
      </c>
      <c r="F78" s="41" t="s">
        <v>52</v>
      </c>
      <c r="G78" s="42"/>
      <c r="H78" s="43">
        <v>2.6</v>
      </c>
      <c r="I78" s="43">
        <v>0</v>
      </c>
      <c r="J78" s="44">
        <v>2.6</v>
      </c>
      <c r="K78" s="43">
        <v>0</v>
      </c>
      <c r="L78" s="43"/>
      <c r="M78" s="45">
        <f t="shared" si="3"/>
        <v>2.6</v>
      </c>
    </row>
    <row r="79" spans="2:13" x14ac:dyDescent="0.25">
      <c r="B79" s="33"/>
      <c r="C79" s="39"/>
      <c r="D79" s="33"/>
      <c r="E79" s="40">
        <v>29401</v>
      </c>
      <c r="F79" s="41" t="s">
        <v>53</v>
      </c>
      <c r="G79" s="42"/>
      <c r="H79" s="43">
        <v>8.0410000000000004</v>
      </c>
      <c r="I79" s="43">
        <v>0</v>
      </c>
      <c r="J79" s="44">
        <v>8.0410000000000004</v>
      </c>
      <c r="K79" s="43">
        <v>0</v>
      </c>
      <c r="L79" s="43"/>
      <c r="M79" s="45">
        <f t="shared" si="3"/>
        <v>8.0410000000000004</v>
      </c>
    </row>
    <row r="80" spans="2:13" x14ac:dyDescent="0.25">
      <c r="B80" s="33"/>
      <c r="C80" s="39"/>
      <c r="D80" s="33"/>
      <c r="E80" s="40">
        <v>29601</v>
      </c>
      <c r="F80" s="41" t="s">
        <v>54</v>
      </c>
      <c r="G80" s="42"/>
      <c r="H80" s="43">
        <v>75.924000000000007</v>
      </c>
      <c r="I80" s="43">
        <v>38.090000000000003</v>
      </c>
      <c r="J80" s="44">
        <v>75.924000000000007</v>
      </c>
      <c r="K80" s="43">
        <v>0</v>
      </c>
      <c r="L80" s="43"/>
      <c r="M80" s="45">
        <f t="shared" si="3"/>
        <v>37.834000000000003</v>
      </c>
    </row>
    <row r="81" spans="2:13" x14ac:dyDescent="0.25">
      <c r="B81" s="33"/>
      <c r="C81" s="39"/>
      <c r="D81" s="33"/>
      <c r="E81" s="40">
        <v>29801</v>
      </c>
      <c r="F81" s="41" t="s">
        <v>55</v>
      </c>
      <c r="G81" s="42"/>
      <c r="H81" s="43">
        <v>31.925000000000001</v>
      </c>
      <c r="I81" s="43">
        <v>30.667000000000002</v>
      </c>
      <c r="J81" s="44">
        <v>31.925000000000001</v>
      </c>
      <c r="K81" s="43">
        <v>0</v>
      </c>
      <c r="L81" s="43"/>
      <c r="M81" s="45">
        <f t="shared" si="3"/>
        <v>1.2579999999999991</v>
      </c>
    </row>
    <row r="82" spans="2:13" x14ac:dyDescent="0.25">
      <c r="B82" s="33"/>
      <c r="C82" s="39"/>
      <c r="D82" s="33"/>
      <c r="E82" s="40">
        <v>29901</v>
      </c>
      <c r="F82" s="41" t="s">
        <v>56</v>
      </c>
      <c r="G82" s="42"/>
      <c r="H82" s="43">
        <v>6</v>
      </c>
      <c r="I82" s="43">
        <v>1.728</v>
      </c>
      <c r="J82" s="44">
        <v>6</v>
      </c>
      <c r="K82" s="43">
        <v>0</v>
      </c>
      <c r="L82" s="43"/>
      <c r="M82" s="45">
        <f t="shared" si="3"/>
        <v>4.2720000000000002</v>
      </c>
    </row>
    <row r="83" spans="2:13" x14ac:dyDescent="0.25">
      <c r="B83" s="26" t="s">
        <v>57</v>
      </c>
      <c r="C83" s="27"/>
      <c r="D83" s="27"/>
      <c r="E83" s="27"/>
      <c r="F83" s="28"/>
      <c r="G83" s="29"/>
      <c r="H83" s="30">
        <v>970813.57399999991</v>
      </c>
      <c r="I83" s="30">
        <v>719502.9040000001</v>
      </c>
      <c r="J83" s="30"/>
      <c r="K83" s="30">
        <v>0</v>
      </c>
      <c r="L83" s="29"/>
      <c r="M83" s="32">
        <f t="shared" si="3"/>
        <v>251310.66999999981</v>
      </c>
    </row>
    <row r="84" spans="2:13" x14ac:dyDescent="0.25">
      <c r="B84" s="33"/>
      <c r="C84" s="34">
        <v>3100</v>
      </c>
      <c r="D84" s="35" t="s">
        <v>162</v>
      </c>
      <c r="E84" s="34"/>
      <c r="F84" s="36"/>
      <c r="G84" s="29"/>
      <c r="H84" s="37">
        <v>247704.41899999999</v>
      </c>
      <c r="I84" s="37">
        <v>203441.389</v>
      </c>
      <c r="J84" s="37">
        <v>247704.41899999999</v>
      </c>
      <c r="K84" s="37">
        <v>0</v>
      </c>
      <c r="L84" s="29"/>
      <c r="M84" s="38">
        <f t="shared" si="3"/>
        <v>44263.03</v>
      </c>
    </row>
    <row r="85" spans="2:13" x14ac:dyDescent="0.25">
      <c r="B85" s="33"/>
      <c r="C85" s="39"/>
      <c r="D85" s="33"/>
      <c r="E85" s="40">
        <v>31101</v>
      </c>
      <c r="F85" s="41" t="s">
        <v>58</v>
      </c>
      <c r="G85" s="42"/>
      <c r="H85" s="43">
        <v>6041.701</v>
      </c>
      <c r="I85" s="43">
        <v>5547.1959999999999</v>
      </c>
      <c r="J85" s="44">
        <v>6041.701</v>
      </c>
      <c r="K85" s="43">
        <v>0</v>
      </c>
      <c r="L85" s="43"/>
      <c r="M85" s="45">
        <f t="shared" si="3"/>
        <v>494.50500000000011</v>
      </c>
    </row>
    <row r="86" spans="2:13" x14ac:dyDescent="0.25">
      <c r="B86" s="33"/>
      <c r="C86" s="39"/>
      <c r="D86" s="33"/>
      <c r="E86" s="40">
        <v>31301</v>
      </c>
      <c r="F86" s="41" t="s">
        <v>59</v>
      </c>
      <c r="G86" s="42"/>
      <c r="H86" s="43">
        <v>2833.7449999999999</v>
      </c>
      <c r="I86" s="43">
        <v>1617.396</v>
      </c>
      <c r="J86" s="44">
        <v>2833.7449999999999</v>
      </c>
      <c r="K86" s="43">
        <v>0</v>
      </c>
      <c r="L86" s="43"/>
      <c r="M86" s="45">
        <f t="shared" si="3"/>
        <v>1216.3489999999999</v>
      </c>
    </row>
    <row r="87" spans="2:13" x14ac:dyDescent="0.25">
      <c r="B87" s="33"/>
      <c r="C87" s="39"/>
      <c r="D87" s="33"/>
      <c r="E87" s="40">
        <v>31401</v>
      </c>
      <c r="F87" s="41" t="s">
        <v>60</v>
      </c>
      <c r="G87" s="42"/>
      <c r="H87" s="43">
        <v>6592.0010000000002</v>
      </c>
      <c r="I87" s="43">
        <v>3571.05</v>
      </c>
      <c r="J87" s="44">
        <v>6592.0010000000002</v>
      </c>
      <c r="K87" s="43">
        <v>0</v>
      </c>
      <c r="L87" s="43"/>
      <c r="M87" s="45">
        <f t="shared" si="3"/>
        <v>3020.951</v>
      </c>
    </row>
    <row r="88" spans="2:13" x14ac:dyDescent="0.25">
      <c r="B88" s="33"/>
      <c r="C88" s="39"/>
      <c r="D88" s="33"/>
      <c r="E88" s="40">
        <v>31501</v>
      </c>
      <c r="F88" s="41" t="s">
        <v>61</v>
      </c>
      <c r="G88" s="42"/>
      <c r="H88" s="43">
        <v>2360.002</v>
      </c>
      <c r="I88" s="43">
        <v>821.38300000000004</v>
      </c>
      <c r="J88" s="44">
        <v>2360.002</v>
      </c>
      <c r="K88" s="43">
        <v>0</v>
      </c>
      <c r="L88" s="43"/>
      <c r="M88" s="45">
        <f t="shared" si="3"/>
        <v>1538.6189999999999</v>
      </c>
    </row>
    <row r="89" spans="2:13" x14ac:dyDescent="0.25">
      <c r="B89" s="33"/>
      <c r="C89" s="39"/>
      <c r="D89" s="33"/>
      <c r="E89" s="40">
        <v>31601</v>
      </c>
      <c r="F89" s="41" t="s">
        <v>62</v>
      </c>
      <c r="G89" s="42"/>
      <c r="H89" s="43">
        <v>94.649000000000001</v>
      </c>
      <c r="I89" s="43">
        <v>34.575000000000003</v>
      </c>
      <c r="J89" s="44">
        <v>94.649000000000001</v>
      </c>
      <c r="K89" s="43">
        <v>0</v>
      </c>
      <c r="L89" s="43"/>
      <c r="M89" s="45">
        <f t="shared" si="3"/>
        <v>60.073999999999998</v>
      </c>
    </row>
    <row r="90" spans="2:13" x14ac:dyDescent="0.25">
      <c r="B90" s="33"/>
      <c r="C90" s="39"/>
      <c r="D90" s="33"/>
      <c r="E90" s="40">
        <v>31602</v>
      </c>
      <c r="F90" s="41" t="s">
        <v>63</v>
      </c>
      <c r="G90" s="42"/>
      <c r="H90" s="43">
        <v>20397.388999999999</v>
      </c>
      <c r="I90" s="43">
        <v>19150.150000000001</v>
      </c>
      <c r="J90" s="44">
        <v>20397.388999999999</v>
      </c>
      <c r="K90" s="43">
        <v>0</v>
      </c>
      <c r="L90" s="43"/>
      <c r="M90" s="45">
        <f t="shared" si="3"/>
        <v>1247.2389999999978</v>
      </c>
    </row>
    <row r="91" spans="2:13" x14ac:dyDescent="0.25">
      <c r="B91" s="33"/>
      <c r="C91" s="39"/>
      <c r="D91" s="33"/>
      <c r="E91" s="40">
        <v>31701</v>
      </c>
      <c r="F91" s="41" t="s">
        <v>64</v>
      </c>
      <c r="G91" s="42"/>
      <c r="H91" s="43">
        <v>7274.0630000000001</v>
      </c>
      <c r="I91" s="43">
        <v>3259.527</v>
      </c>
      <c r="J91" s="44">
        <v>7274.0630000000001</v>
      </c>
      <c r="K91" s="43">
        <v>0</v>
      </c>
      <c r="L91" s="43"/>
      <c r="M91" s="45">
        <f t="shared" si="3"/>
        <v>4014.5360000000001</v>
      </c>
    </row>
    <row r="92" spans="2:13" x14ac:dyDescent="0.25">
      <c r="B92" s="33"/>
      <c r="C92" s="39"/>
      <c r="D92" s="33"/>
      <c r="E92" s="40">
        <v>31801</v>
      </c>
      <c r="F92" s="41" t="s">
        <v>65</v>
      </c>
      <c r="G92" s="42"/>
      <c r="H92" s="43">
        <v>2999.9960000000001</v>
      </c>
      <c r="I92" s="43">
        <v>1470.8779999999999</v>
      </c>
      <c r="J92" s="44">
        <v>2999.9960000000001</v>
      </c>
      <c r="K92" s="43">
        <v>0</v>
      </c>
      <c r="L92" s="43"/>
      <c r="M92" s="45">
        <f t="shared" si="3"/>
        <v>1529.1180000000002</v>
      </c>
    </row>
    <row r="93" spans="2:13" x14ac:dyDescent="0.25">
      <c r="B93" s="33"/>
      <c r="C93" s="39"/>
      <c r="D93" s="33"/>
      <c r="E93" s="40">
        <v>31802</v>
      </c>
      <c r="F93" s="41" t="s">
        <v>66</v>
      </c>
      <c r="G93" s="42"/>
      <c r="H93" s="43">
        <v>2.169</v>
      </c>
      <c r="I93" s="43">
        <v>0</v>
      </c>
      <c r="J93" s="44">
        <v>2.169</v>
      </c>
      <c r="K93" s="43">
        <v>0</v>
      </c>
      <c r="L93" s="43"/>
      <c r="M93" s="45">
        <f t="shared" si="3"/>
        <v>2.169</v>
      </c>
    </row>
    <row r="94" spans="2:13" x14ac:dyDescent="0.25">
      <c r="B94" s="33"/>
      <c r="C94" s="39"/>
      <c r="D94" s="33"/>
      <c r="E94" s="40">
        <v>31901</v>
      </c>
      <c r="F94" s="41" t="s">
        <v>67</v>
      </c>
      <c r="G94" s="42"/>
      <c r="H94" s="43">
        <v>2200</v>
      </c>
      <c r="I94" s="43">
        <v>0</v>
      </c>
      <c r="J94" s="44">
        <v>2200</v>
      </c>
      <c r="K94" s="43">
        <v>0</v>
      </c>
      <c r="L94" s="43"/>
      <c r="M94" s="45">
        <f t="shared" si="3"/>
        <v>2200</v>
      </c>
    </row>
    <row r="95" spans="2:13" x14ac:dyDescent="0.25">
      <c r="B95" s="33"/>
      <c r="C95" s="39"/>
      <c r="D95" s="33"/>
      <c r="E95" s="40">
        <v>31902</v>
      </c>
      <c r="F95" s="41" t="s">
        <v>68</v>
      </c>
      <c r="G95" s="42"/>
      <c r="H95" s="43">
        <v>8.6999999999999993</v>
      </c>
      <c r="I95" s="43">
        <v>0</v>
      </c>
      <c r="J95" s="44">
        <v>8.6999999999999993</v>
      </c>
      <c r="K95" s="43">
        <v>0</v>
      </c>
      <c r="L95" s="43"/>
      <c r="M95" s="45">
        <f t="shared" si="3"/>
        <v>8.6999999999999993</v>
      </c>
    </row>
    <row r="96" spans="2:13" x14ac:dyDescent="0.25">
      <c r="B96" s="33"/>
      <c r="C96" s="39"/>
      <c r="D96" s="33"/>
      <c r="E96" s="40">
        <v>31904</v>
      </c>
      <c r="F96" s="41" t="s">
        <v>69</v>
      </c>
      <c r="G96" s="42"/>
      <c r="H96" s="43">
        <v>196900.00399999999</v>
      </c>
      <c r="I96" s="43">
        <v>167969.234</v>
      </c>
      <c r="J96" s="44">
        <v>196900.00399999999</v>
      </c>
      <c r="K96" s="43">
        <v>0</v>
      </c>
      <c r="L96" s="43"/>
      <c r="M96" s="45">
        <f t="shared" si="3"/>
        <v>28930.76999999999</v>
      </c>
    </row>
    <row r="97" spans="2:13" x14ac:dyDescent="0.25">
      <c r="B97" s="33"/>
      <c r="C97" s="34">
        <v>3200</v>
      </c>
      <c r="D97" s="35" t="s">
        <v>163</v>
      </c>
      <c r="E97" s="34"/>
      <c r="F97" s="36"/>
      <c r="G97" s="29"/>
      <c r="H97" s="37">
        <v>72479.179000000004</v>
      </c>
      <c r="I97" s="37">
        <v>55336.231999999996</v>
      </c>
      <c r="J97" s="37">
        <v>72479.179000000004</v>
      </c>
      <c r="K97" s="37">
        <v>0</v>
      </c>
      <c r="L97" s="29"/>
      <c r="M97" s="38">
        <f t="shared" si="3"/>
        <v>17142.947000000007</v>
      </c>
    </row>
    <row r="98" spans="2:13" x14ac:dyDescent="0.25">
      <c r="B98" s="33"/>
      <c r="C98" s="39"/>
      <c r="D98" s="33"/>
      <c r="E98" s="40">
        <v>32201</v>
      </c>
      <c r="F98" s="41" t="s">
        <v>70</v>
      </c>
      <c r="G98" s="42"/>
      <c r="H98" s="43">
        <v>12131.995999999999</v>
      </c>
      <c r="I98" s="43">
        <v>11540.383</v>
      </c>
      <c r="J98" s="44">
        <v>12131.995999999999</v>
      </c>
      <c r="K98" s="43">
        <v>0</v>
      </c>
      <c r="L98" s="43"/>
      <c r="M98" s="45">
        <f t="shared" si="3"/>
        <v>591.61299999999937</v>
      </c>
    </row>
    <row r="99" spans="2:13" x14ac:dyDescent="0.25">
      <c r="B99" s="33"/>
      <c r="C99" s="39"/>
      <c r="D99" s="33"/>
      <c r="E99" s="40">
        <v>32301</v>
      </c>
      <c r="F99" s="41" t="s">
        <v>71</v>
      </c>
      <c r="G99" s="42"/>
      <c r="H99" s="43">
        <v>74</v>
      </c>
      <c r="I99" s="43">
        <v>0</v>
      </c>
      <c r="J99" s="44">
        <v>74</v>
      </c>
      <c r="K99" s="43">
        <v>0</v>
      </c>
      <c r="L99" s="43"/>
      <c r="M99" s="45">
        <f t="shared" si="3"/>
        <v>74</v>
      </c>
    </row>
    <row r="100" spans="2:13" x14ac:dyDescent="0.25">
      <c r="B100" s="33"/>
      <c r="C100" s="39"/>
      <c r="D100" s="33"/>
      <c r="E100" s="40">
        <v>32302</v>
      </c>
      <c r="F100" s="41" t="s">
        <v>72</v>
      </c>
      <c r="G100" s="42"/>
      <c r="H100" s="43">
        <v>66.5</v>
      </c>
      <c r="I100" s="43">
        <v>19.914000000000001</v>
      </c>
      <c r="J100" s="44">
        <v>66.5</v>
      </c>
      <c r="K100" s="43">
        <v>0</v>
      </c>
      <c r="L100" s="43"/>
      <c r="M100" s="45">
        <f t="shared" si="3"/>
        <v>46.585999999999999</v>
      </c>
    </row>
    <row r="101" spans="2:13" ht="30" x14ac:dyDescent="0.25">
      <c r="B101" s="33"/>
      <c r="C101" s="39"/>
      <c r="D101" s="33"/>
      <c r="E101" s="40">
        <v>32502</v>
      </c>
      <c r="F101" s="41" t="s">
        <v>73</v>
      </c>
      <c r="G101" s="42"/>
      <c r="H101" s="43">
        <v>8130.808</v>
      </c>
      <c r="I101" s="43">
        <v>966.19600000000003</v>
      </c>
      <c r="J101" s="44">
        <v>8130.808</v>
      </c>
      <c r="K101" s="43">
        <v>0</v>
      </c>
      <c r="L101" s="43"/>
      <c r="M101" s="45">
        <f t="shared" si="3"/>
        <v>7164.6120000000001</v>
      </c>
    </row>
    <row r="102" spans="2:13" x14ac:dyDescent="0.25">
      <c r="B102" s="33"/>
      <c r="C102" s="39"/>
      <c r="D102" s="33"/>
      <c r="E102" s="40">
        <v>32601</v>
      </c>
      <c r="F102" s="41" t="s">
        <v>74</v>
      </c>
      <c r="G102" s="42"/>
      <c r="H102" s="43">
        <v>54.793999999999997</v>
      </c>
      <c r="I102" s="43">
        <v>1.6</v>
      </c>
      <c r="J102" s="44">
        <v>54.793999999999997</v>
      </c>
      <c r="K102" s="43">
        <v>0</v>
      </c>
      <c r="L102" s="43"/>
      <c r="M102" s="45">
        <f t="shared" si="3"/>
        <v>53.193999999999996</v>
      </c>
    </row>
    <row r="103" spans="2:13" x14ac:dyDescent="0.25">
      <c r="B103" s="33"/>
      <c r="C103" s="39"/>
      <c r="D103" s="33"/>
      <c r="E103" s="40">
        <v>32701</v>
      </c>
      <c r="F103" s="41" t="s">
        <v>75</v>
      </c>
      <c r="G103" s="42"/>
      <c r="H103" s="43">
        <v>51574.080999999998</v>
      </c>
      <c r="I103" s="43">
        <v>42379.002999999997</v>
      </c>
      <c r="J103" s="44">
        <v>51574.080999999998</v>
      </c>
      <c r="K103" s="43">
        <v>0</v>
      </c>
      <c r="L103" s="43"/>
      <c r="M103" s="45">
        <f t="shared" si="3"/>
        <v>9195.0780000000013</v>
      </c>
    </row>
    <row r="104" spans="2:13" x14ac:dyDescent="0.25">
      <c r="B104" s="33"/>
      <c r="C104" s="39"/>
      <c r="D104" s="33"/>
      <c r="E104" s="40">
        <v>32903</v>
      </c>
      <c r="F104" s="41" t="s">
        <v>76</v>
      </c>
      <c r="G104" s="42"/>
      <c r="H104" s="43">
        <v>447</v>
      </c>
      <c r="I104" s="43">
        <v>429.13600000000002</v>
      </c>
      <c r="J104" s="44">
        <v>447</v>
      </c>
      <c r="K104" s="43">
        <v>0</v>
      </c>
      <c r="L104" s="43"/>
      <c r="M104" s="45">
        <f t="shared" si="3"/>
        <v>17.863999999999976</v>
      </c>
    </row>
    <row r="105" spans="2:13" x14ac:dyDescent="0.25">
      <c r="B105" s="33"/>
      <c r="C105" s="34">
        <v>3300</v>
      </c>
      <c r="D105" s="35" t="s">
        <v>164</v>
      </c>
      <c r="E105" s="34"/>
      <c r="F105" s="36"/>
      <c r="G105" s="29"/>
      <c r="H105" s="37">
        <v>329288.42299999995</v>
      </c>
      <c r="I105" s="37">
        <v>209776.72</v>
      </c>
      <c r="J105" s="37">
        <v>329288.42299999995</v>
      </c>
      <c r="K105" s="37">
        <v>0</v>
      </c>
      <c r="L105" s="29"/>
      <c r="M105" s="38">
        <f t="shared" si="3"/>
        <v>119511.70299999995</v>
      </c>
    </row>
    <row r="106" spans="2:13" x14ac:dyDescent="0.25">
      <c r="B106" s="33"/>
      <c r="C106" s="39"/>
      <c r="D106" s="33"/>
      <c r="E106" s="40">
        <v>33104</v>
      </c>
      <c r="F106" s="41" t="s">
        <v>77</v>
      </c>
      <c r="G106" s="42"/>
      <c r="H106" s="43">
        <v>47741.851999999999</v>
      </c>
      <c r="I106" s="43">
        <v>26261.89</v>
      </c>
      <c r="J106" s="44">
        <v>47741.851999999999</v>
      </c>
      <c r="K106" s="43">
        <v>0</v>
      </c>
      <c r="L106" s="43"/>
      <c r="M106" s="45">
        <f t="shared" si="3"/>
        <v>21479.962</v>
      </c>
    </row>
    <row r="107" spans="2:13" x14ac:dyDescent="0.25">
      <c r="B107" s="33"/>
      <c r="C107" s="39"/>
      <c r="D107" s="33"/>
      <c r="E107" s="40">
        <v>33301</v>
      </c>
      <c r="F107" s="41" t="s">
        <v>78</v>
      </c>
      <c r="G107" s="42"/>
      <c r="H107" s="43">
        <v>144325.014</v>
      </c>
      <c r="I107" s="43">
        <v>83054.384000000005</v>
      </c>
      <c r="J107" s="44">
        <v>144325.014</v>
      </c>
      <c r="K107" s="43">
        <v>0</v>
      </c>
      <c r="L107" s="43"/>
      <c r="M107" s="45">
        <f t="shared" si="3"/>
        <v>61270.62999999999</v>
      </c>
    </row>
    <row r="108" spans="2:13" ht="30" x14ac:dyDescent="0.25">
      <c r="B108" s="33"/>
      <c r="C108" s="39"/>
      <c r="D108" s="33"/>
      <c r="E108" s="40">
        <v>33304</v>
      </c>
      <c r="F108" s="41" t="s">
        <v>80</v>
      </c>
      <c r="G108" s="42"/>
      <c r="H108" s="43">
        <v>14553</v>
      </c>
      <c r="I108" s="43">
        <v>8878.9750000000004</v>
      </c>
      <c r="J108" s="44">
        <v>14553</v>
      </c>
      <c r="K108" s="43">
        <v>0</v>
      </c>
      <c r="L108" s="43"/>
      <c r="M108" s="45">
        <f t="shared" si="3"/>
        <v>5674.0249999999996</v>
      </c>
    </row>
    <row r="109" spans="2:13" x14ac:dyDescent="0.25">
      <c r="B109" s="33"/>
      <c r="C109" s="39"/>
      <c r="D109" s="33"/>
      <c r="E109" s="40">
        <v>33401</v>
      </c>
      <c r="F109" s="41" t="s">
        <v>81</v>
      </c>
      <c r="G109" s="42"/>
      <c r="H109" s="43">
        <v>4785.1289999999999</v>
      </c>
      <c r="I109" s="43">
        <v>3499.1010000000001</v>
      </c>
      <c r="J109" s="44">
        <v>4785.1289999999999</v>
      </c>
      <c r="K109" s="43">
        <v>0</v>
      </c>
      <c r="L109" s="43"/>
      <c r="M109" s="45">
        <f t="shared" si="3"/>
        <v>1286.0279999999998</v>
      </c>
    </row>
    <row r="110" spans="2:13" x14ac:dyDescent="0.25">
      <c r="B110" s="33"/>
      <c r="C110" s="39"/>
      <c r="D110" s="33"/>
      <c r="E110" s="40">
        <v>33501</v>
      </c>
      <c r="F110" s="41" t="s">
        <v>82</v>
      </c>
      <c r="G110" s="42"/>
      <c r="H110" s="43">
        <v>8020.0079999999998</v>
      </c>
      <c r="I110" s="43">
        <v>7009.9650000000001</v>
      </c>
      <c r="J110" s="44">
        <v>8020.0079999999998</v>
      </c>
      <c r="K110" s="43">
        <v>0</v>
      </c>
      <c r="L110" s="43"/>
      <c r="M110" s="45">
        <f t="shared" si="3"/>
        <v>1010.0429999999997</v>
      </c>
    </row>
    <row r="111" spans="2:13" x14ac:dyDescent="0.25">
      <c r="B111" s="33"/>
      <c r="C111" s="39"/>
      <c r="D111" s="33"/>
      <c r="E111" s="40">
        <v>33601</v>
      </c>
      <c r="F111" s="41" t="s">
        <v>83</v>
      </c>
      <c r="G111" s="42"/>
      <c r="H111" s="43">
        <v>483.52</v>
      </c>
      <c r="I111" s="43">
        <v>127.3</v>
      </c>
      <c r="J111" s="44">
        <v>483.52</v>
      </c>
      <c r="K111" s="43">
        <v>0</v>
      </c>
      <c r="L111" s="43"/>
      <c r="M111" s="45">
        <f t="shared" si="3"/>
        <v>356.21999999999997</v>
      </c>
    </row>
    <row r="112" spans="2:13" x14ac:dyDescent="0.25">
      <c r="B112" s="33"/>
      <c r="C112" s="39"/>
      <c r="D112" s="33"/>
      <c r="E112" s="40">
        <v>33602</v>
      </c>
      <c r="F112" s="41" t="s">
        <v>84</v>
      </c>
      <c r="G112" s="42"/>
      <c r="H112" s="43">
        <v>1040.8530000000001</v>
      </c>
      <c r="I112" s="43">
        <v>48.584000000000003</v>
      </c>
      <c r="J112" s="44">
        <v>1040.8530000000001</v>
      </c>
      <c r="K112" s="43">
        <v>0</v>
      </c>
      <c r="L112" s="43"/>
      <c r="M112" s="45">
        <f t="shared" si="3"/>
        <v>992.26900000000001</v>
      </c>
    </row>
    <row r="113" spans="2:13" ht="30" x14ac:dyDescent="0.25">
      <c r="B113" s="33"/>
      <c r="C113" s="39"/>
      <c r="D113" s="33"/>
      <c r="E113" s="40">
        <v>33604</v>
      </c>
      <c r="F113" s="41" t="s">
        <v>85</v>
      </c>
      <c r="G113" s="42"/>
      <c r="H113" s="43">
        <v>6394.4250000000002</v>
      </c>
      <c r="I113" s="43">
        <v>163.72399999999999</v>
      </c>
      <c r="J113" s="44">
        <v>6394.4250000000002</v>
      </c>
      <c r="K113" s="43">
        <v>0</v>
      </c>
      <c r="L113" s="43"/>
      <c r="M113" s="45">
        <f t="shared" si="3"/>
        <v>6230.701</v>
      </c>
    </row>
    <row r="114" spans="2:13" ht="30" x14ac:dyDescent="0.25">
      <c r="B114" s="33"/>
      <c r="C114" s="39"/>
      <c r="D114" s="33"/>
      <c r="E114" s="40">
        <v>33605</v>
      </c>
      <c r="F114" s="41" t="s">
        <v>86</v>
      </c>
      <c r="G114" s="42"/>
      <c r="H114" s="43">
        <v>708.03800000000001</v>
      </c>
      <c r="I114" s="43">
        <v>429.81099999999998</v>
      </c>
      <c r="J114" s="44">
        <v>708.03800000000001</v>
      </c>
      <c r="K114" s="43">
        <v>0</v>
      </c>
      <c r="L114" s="43"/>
      <c r="M114" s="45">
        <f t="shared" si="3"/>
        <v>278.22700000000003</v>
      </c>
    </row>
    <row r="115" spans="2:13" x14ac:dyDescent="0.25">
      <c r="B115" s="33"/>
      <c r="C115" s="39"/>
      <c r="D115" s="33"/>
      <c r="E115" s="40">
        <v>33801</v>
      </c>
      <c r="F115" s="41" t="s">
        <v>87</v>
      </c>
      <c r="G115" s="42"/>
      <c r="H115" s="43">
        <v>19533.609</v>
      </c>
      <c r="I115" s="43">
        <v>17969.241000000002</v>
      </c>
      <c r="J115" s="44">
        <v>19533.609</v>
      </c>
      <c r="K115" s="43">
        <v>0</v>
      </c>
      <c r="L115" s="43"/>
      <c r="M115" s="45">
        <f t="shared" si="3"/>
        <v>1564.3679999999986</v>
      </c>
    </row>
    <row r="116" spans="2:13" x14ac:dyDescent="0.25">
      <c r="B116" s="33"/>
      <c r="C116" s="39"/>
      <c r="D116" s="33"/>
      <c r="E116" s="40">
        <v>33901</v>
      </c>
      <c r="F116" s="41" t="s">
        <v>88</v>
      </c>
      <c r="G116" s="42"/>
      <c r="H116" s="43">
        <v>70242.28</v>
      </c>
      <c r="I116" s="43">
        <v>55815.406999999999</v>
      </c>
      <c r="J116" s="44">
        <v>70242.28</v>
      </c>
      <c r="K116" s="43">
        <v>0</v>
      </c>
      <c r="L116" s="43"/>
      <c r="M116" s="45">
        <f t="shared" si="3"/>
        <v>14426.873</v>
      </c>
    </row>
    <row r="117" spans="2:13" x14ac:dyDescent="0.25">
      <c r="B117" s="33"/>
      <c r="C117" s="39"/>
      <c r="D117" s="33"/>
      <c r="E117" s="40">
        <v>33903</v>
      </c>
      <c r="F117" s="41" t="s">
        <v>89</v>
      </c>
      <c r="G117" s="42"/>
      <c r="H117" s="43">
        <v>11460.545</v>
      </c>
      <c r="I117" s="43">
        <v>6518.3379999999997</v>
      </c>
      <c r="J117" s="44">
        <v>11460.545</v>
      </c>
      <c r="K117" s="43">
        <v>0</v>
      </c>
      <c r="L117" s="43"/>
      <c r="M117" s="45">
        <f t="shared" si="3"/>
        <v>4942.2070000000003</v>
      </c>
    </row>
    <row r="118" spans="2:13" x14ac:dyDescent="0.25">
      <c r="B118" s="33"/>
      <c r="C118" s="39"/>
      <c r="D118" s="33"/>
      <c r="E118" s="40">
        <v>33303</v>
      </c>
      <c r="F118" s="41" t="s">
        <v>79</v>
      </c>
      <c r="G118" s="42"/>
      <c r="H118" s="43">
        <v>0.15</v>
      </c>
      <c r="I118" s="43">
        <v>0</v>
      </c>
      <c r="J118" s="43">
        <v>0.15</v>
      </c>
      <c r="K118" s="43">
        <v>0</v>
      </c>
      <c r="L118" s="43"/>
      <c r="M118" s="45">
        <f t="shared" si="3"/>
        <v>0.15</v>
      </c>
    </row>
    <row r="119" spans="2:13" x14ac:dyDescent="0.25">
      <c r="B119" s="33"/>
      <c r="C119" s="34">
        <v>3400</v>
      </c>
      <c r="D119" s="35" t="s">
        <v>165</v>
      </c>
      <c r="E119" s="34"/>
      <c r="F119" s="36"/>
      <c r="G119" s="29"/>
      <c r="H119" s="37">
        <v>4772.1329999999998</v>
      </c>
      <c r="I119" s="37">
        <v>2372.34</v>
      </c>
      <c r="J119" s="37">
        <v>4772.1329999999998</v>
      </c>
      <c r="K119" s="37">
        <v>0</v>
      </c>
      <c r="L119" s="29"/>
      <c r="M119" s="38">
        <f t="shared" si="3"/>
        <v>2399.7929999999997</v>
      </c>
    </row>
    <row r="120" spans="2:13" x14ac:dyDescent="0.25">
      <c r="B120" s="33"/>
      <c r="C120" s="39"/>
      <c r="D120" s="33"/>
      <c r="E120" s="40">
        <v>34101</v>
      </c>
      <c r="F120" s="41" t="s">
        <v>90</v>
      </c>
      <c r="G120" s="42"/>
      <c r="H120" s="43">
        <v>381.19200000000001</v>
      </c>
      <c r="I120" s="43">
        <v>137.06299999999999</v>
      </c>
      <c r="J120" s="44">
        <v>381.19200000000001</v>
      </c>
      <c r="K120" s="43">
        <v>0</v>
      </c>
      <c r="L120" s="43"/>
      <c r="M120" s="45">
        <f t="shared" si="3"/>
        <v>244.12900000000002</v>
      </c>
    </row>
    <row r="121" spans="2:13" x14ac:dyDescent="0.25">
      <c r="B121" s="33"/>
      <c r="C121" s="39"/>
      <c r="D121" s="33"/>
      <c r="E121" s="40">
        <v>34401</v>
      </c>
      <c r="F121" s="41" t="s">
        <v>91</v>
      </c>
      <c r="G121" s="42"/>
      <c r="H121" s="43">
        <v>256.5</v>
      </c>
      <c r="I121" s="43">
        <v>0</v>
      </c>
      <c r="J121" s="44">
        <v>256.5</v>
      </c>
      <c r="K121" s="43">
        <v>0</v>
      </c>
      <c r="L121" s="43"/>
      <c r="M121" s="45">
        <f t="shared" si="3"/>
        <v>256.5</v>
      </c>
    </row>
    <row r="122" spans="2:13" x14ac:dyDescent="0.25">
      <c r="B122" s="33"/>
      <c r="C122" s="39"/>
      <c r="D122" s="33"/>
      <c r="E122" s="40">
        <v>34501</v>
      </c>
      <c r="F122" s="41" t="s">
        <v>92</v>
      </c>
      <c r="G122" s="42"/>
      <c r="H122" s="43">
        <v>4076.6390000000001</v>
      </c>
      <c r="I122" s="43">
        <v>2189.5160000000001</v>
      </c>
      <c r="J122" s="44">
        <v>4076.6390000000001</v>
      </c>
      <c r="K122" s="43">
        <v>0</v>
      </c>
      <c r="L122" s="43"/>
      <c r="M122" s="45">
        <f t="shared" si="3"/>
        <v>1887.123</v>
      </c>
    </row>
    <row r="123" spans="2:13" x14ac:dyDescent="0.25">
      <c r="B123" s="33"/>
      <c r="C123" s="39"/>
      <c r="D123" s="33"/>
      <c r="E123" s="40">
        <v>34601</v>
      </c>
      <c r="F123" s="41" t="s">
        <v>93</v>
      </c>
      <c r="G123" s="42"/>
      <c r="H123" s="43">
        <v>3</v>
      </c>
      <c r="I123" s="43">
        <v>0</v>
      </c>
      <c r="J123" s="44">
        <v>3</v>
      </c>
      <c r="K123" s="43">
        <v>0</v>
      </c>
      <c r="L123" s="43"/>
      <c r="M123" s="45">
        <f t="shared" si="3"/>
        <v>3</v>
      </c>
    </row>
    <row r="124" spans="2:13" x14ac:dyDescent="0.25">
      <c r="B124" s="33"/>
      <c r="C124" s="39"/>
      <c r="D124" s="33"/>
      <c r="E124" s="40">
        <v>34701</v>
      </c>
      <c r="F124" s="41" t="s">
        <v>94</v>
      </c>
      <c r="G124" s="42"/>
      <c r="H124" s="43">
        <v>54.802</v>
      </c>
      <c r="I124" s="43">
        <v>45.761000000000003</v>
      </c>
      <c r="J124" s="44">
        <v>54.802</v>
      </c>
      <c r="K124" s="43">
        <v>0</v>
      </c>
      <c r="L124" s="43"/>
      <c r="M124" s="45">
        <f t="shared" si="3"/>
        <v>9.0409999999999968</v>
      </c>
    </row>
    <row r="125" spans="2:13" x14ac:dyDescent="0.25">
      <c r="B125" s="33"/>
      <c r="C125" s="34">
        <v>3500</v>
      </c>
      <c r="D125" s="35" t="s">
        <v>166</v>
      </c>
      <c r="E125" s="34"/>
      <c r="F125" s="36"/>
      <c r="G125" s="29"/>
      <c r="H125" s="37">
        <v>29899.760000000002</v>
      </c>
      <c r="I125" s="37">
        <v>19298.345999999998</v>
      </c>
      <c r="J125" s="37">
        <v>29899.760000000002</v>
      </c>
      <c r="K125" s="37">
        <v>0</v>
      </c>
      <c r="L125" s="29"/>
      <c r="M125" s="38">
        <f t="shared" si="3"/>
        <v>10601.414000000004</v>
      </c>
    </row>
    <row r="126" spans="2:13" ht="30" x14ac:dyDescent="0.25">
      <c r="B126" s="33"/>
      <c r="C126" s="39"/>
      <c r="D126" s="33"/>
      <c r="E126" s="40">
        <v>35101</v>
      </c>
      <c r="F126" s="41" t="s">
        <v>95</v>
      </c>
      <c r="G126" s="42"/>
      <c r="H126" s="43">
        <v>11738.386</v>
      </c>
      <c r="I126" s="43">
        <v>5403.357</v>
      </c>
      <c r="J126" s="44">
        <v>11738.386</v>
      </c>
      <c r="K126" s="43">
        <v>0</v>
      </c>
      <c r="L126" s="43"/>
      <c r="M126" s="45">
        <f t="shared" si="3"/>
        <v>6335.0290000000005</v>
      </c>
    </row>
    <row r="127" spans="2:13" x14ac:dyDescent="0.25">
      <c r="B127" s="33"/>
      <c r="C127" s="39"/>
      <c r="D127" s="33"/>
      <c r="E127" s="40">
        <v>35201</v>
      </c>
      <c r="F127" s="41" t="s">
        <v>96</v>
      </c>
      <c r="G127" s="42"/>
      <c r="H127" s="43">
        <v>996.38599999999997</v>
      </c>
      <c r="I127" s="43">
        <v>316.92599999999999</v>
      </c>
      <c r="J127" s="44">
        <v>996.38599999999997</v>
      </c>
      <c r="K127" s="43">
        <v>0</v>
      </c>
      <c r="L127" s="43"/>
      <c r="M127" s="45">
        <f t="shared" si="3"/>
        <v>679.46</v>
      </c>
    </row>
    <row r="128" spans="2:13" x14ac:dyDescent="0.25">
      <c r="B128" s="33"/>
      <c r="C128" s="39"/>
      <c r="D128" s="33"/>
      <c r="E128" s="40">
        <v>35301</v>
      </c>
      <c r="F128" s="41" t="s">
        <v>97</v>
      </c>
      <c r="G128" s="42"/>
      <c r="H128" s="43">
        <v>3.8010000000000002</v>
      </c>
      <c r="I128" s="43">
        <v>2.855</v>
      </c>
      <c r="J128" s="44">
        <v>3.8010000000000002</v>
      </c>
      <c r="K128" s="43">
        <v>0</v>
      </c>
      <c r="L128" s="43"/>
      <c r="M128" s="45">
        <f t="shared" si="3"/>
        <v>0.94600000000000017</v>
      </c>
    </row>
    <row r="129" spans="2:13" ht="30" x14ac:dyDescent="0.25">
      <c r="B129" s="33"/>
      <c r="C129" s="39"/>
      <c r="D129" s="33"/>
      <c r="E129" s="40">
        <v>35501</v>
      </c>
      <c r="F129" s="41" t="s">
        <v>98</v>
      </c>
      <c r="G129" s="42"/>
      <c r="H129" s="43">
        <v>2148.9229999999998</v>
      </c>
      <c r="I129" s="43">
        <v>1363.08</v>
      </c>
      <c r="J129" s="44">
        <v>2148.9229999999998</v>
      </c>
      <c r="K129" s="43">
        <v>0</v>
      </c>
      <c r="L129" s="43"/>
      <c r="M129" s="45">
        <f t="shared" si="3"/>
        <v>785.84299999999985</v>
      </c>
    </row>
    <row r="130" spans="2:13" x14ac:dyDescent="0.25">
      <c r="B130" s="33"/>
      <c r="C130" s="39"/>
      <c r="D130" s="33"/>
      <c r="E130" s="40">
        <v>35701</v>
      </c>
      <c r="F130" s="41" t="s">
        <v>99</v>
      </c>
      <c r="G130" s="42"/>
      <c r="H130" s="43">
        <v>4120.6970000000001</v>
      </c>
      <c r="I130" s="43">
        <v>3963.826</v>
      </c>
      <c r="J130" s="44">
        <v>4120.6970000000001</v>
      </c>
      <c r="K130" s="43">
        <v>0</v>
      </c>
      <c r="L130" s="43"/>
      <c r="M130" s="45">
        <f t="shared" si="3"/>
        <v>156.87100000000009</v>
      </c>
    </row>
    <row r="131" spans="2:13" x14ac:dyDescent="0.25">
      <c r="B131" s="33"/>
      <c r="C131" s="39"/>
      <c r="D131" s="33"/>
      <c r="E131" s="40">
        <v>35801</v>
      </c>
      <c r="F131" s="41" t="s">
        <v>100</v>
      </c>
      <c r="G131" s="42"/>
      <c r="H131" s="43">
        <v>10705.133</v>
      </c>
      <c r="I131" s="43">
        <v>8182.9669999999996</v>
      </c>
      <c r="J131" s="44">
        <v>10705.133</v>
      </c>
      <c r="K131" s="43">
        <v>0</v>
      </c>
      <c r="L131" s="43"/>
      <c r="M131" s="45">
        <f t="shared" si="3"/>
        <v>2522.1660000000002</v>
      </c>
    </row>
    <row r="132" spans="2:13" x14ac:dyDescent="0.25">
      <c r="B132" s="33"/>
      <c r="C132" s="39"/>
      <c r="D132" s="33"/>
      <c r="E132" s="40">
        <v>35901</v>
      </c>
      <c r="F132" s="41" t="s">
        <v>101</v>
      </c>
      <c r="G132" s="42"/>
      <c r="H132" s="43">
        <v>186.434</v>
      </c>
      <c r="I132" s="43">
        <v>65.334999999999994</v>
      </c>
      <c r="J132" s="44">
        <v>186.434</v>
      </c>
      <c r="K132" s="43">
        <v>0</v>
      </c>
      <c r="L132" s="43"/>
      <c r="M132" s="45">
        <f t="shared" si="3"/>
        <v>121.099</v>
      </c>
    </row>
    <row r="133" spans="2:13" x14ac:dyDescent="0.25">
      <c r="B133" s="33"/>
      <c r="C133" s="34">
        <v>3600</v>
      </c>
      <c r="D133" s="35" t="s">
        <v>167</v>
      </c>
      <c r="E133" s="34"/>
      <c r="F133" s="36"/>
      <c r="G133" s="29"/>
      <c r="H133" s="37">
        <v>84971.862999999998</v>
      </c>
      <c r="I133" s="37">
        <v>52785.084000000003</v>
      </c>
      <c r="J133" s="37">
        <v>84971.862999999998</v>
      </c>
      <c r="K133" s="37">
        <v>0</v>
      </c>
      <c r="L133" s="29"/>
      <c r="M133" s="38">
        <f t="shared" si="3"/>
        <v>32186.778999999995</v>
      </c>
    </row>
    <row r="134" spans="2:13" x14ac:dyDescent="0.25">
      <c r="B134" s="33"/>
      <c r="C134" s="39"/>
      <c r="D134" s="33"/>
      <c r="E134" s="40">
        <v>36101</v>
      </c>
      <c r="F134" s="41" t="s">
        <v>102</v>
      </c>
      <c r="G134" s="42"/>
      <c r="H134" s="43">
        <v>80411.862999999998</v>
      </c>
      <c r="I134" s="43">
        <v>51601.084000000003</v>
      </c>
      <c r="J134" s="44">
        <v>80411.862999999998</v>
      </c>
      <c r="K134" s="43">
        <v>0</v>
      </c>
      <c r="L134" s="43"/>
      <c r="M134" s="45">
        <f t="shared" si="3"/>
        <v>28810.778999999995</v>
      </c>
    </row>
    <row r="135" spans="2:13" x14ac:dyDescent="0.25">
      <c r="B135" s="33"/>
      <c r="C135" s="39"/>
      <c r="D135" s="33"/>
      <c r="E135" s="40">
        <v>36901</v>
      </c>
      <c r="F135" s="41" t="s">
        <v>103</v>
      </c>
      <c r="G135" s="42"/>
      <c r="H135" s="43">
        <v>4560</v>
      </c>
      <c r="I135" s="43">
        <v>1184</v>
      </c>
      <c r="J135" s="44">
        <v>4560</v>
      </c>
      <c r="K135" s="43">
        <v>0</v>
      </c>
      <c r="L135" s="43"/>
      <c r="M135" s="45">
        <f t="shared" si="3"/>
        <v>3376</v>
      </c>
    </row>
    <row r="136" spans="2:13" x14ac:dyDescent="0.25">
      <c r="B136" s="33"/>
      <c r="C136" s="34">
        <v>3700</v>
      </c>
      <c r="D136" s="35" t="s">
        <v>168</v>
      </c>
      <c r="E136" s="34"/>
      <c r="F136" s="36"/>
      <c r="G136" s="29"/>
      <c r="H136" s="37">
        <v>31293.421000000006</v>
      </c>
      <c r="I136" s="37">
        <v>16347.359999999999</v>
      </c>
      <c r="J136" s="37">
        <v>31293.421000000006</v>
      </c>
      <c r="K136" s="37">
        <v>0</v>
      </c>
      <c r="L136" s="29"/>
      <c r="M136" s="38">
        <f t="shared" si="3"/>
        <v>14946.061000000007</v>
      </c>
    </row>
    <row r="137" spans="2:13" x14ac:dyDescent="0.25">
      <c r="B137" s="33"/>
      <c r="C137" s="39"/>
      <c r="D137" s="33"/>
      <c r="E137" s="40">
        <v>37101</v>
      </c>
      <c r="F137" s="41" t="s">
        <v>104</v>
      </c>
      <c r="G137" s="42"/>
      <c r="H137" s="43">
        <v>2722.6880000000001</v>
      </c>
      <c r="I137" s="43">
        <v>1154.146</v>
      </c>
      <c r="J137" s="44">
        <v>2722.6880000000001</v>
      </c>
      <c r="K137" s="43">
        <v>0</v>
      </c>
      <c r="L137" s="43"/>
      <c r="M137" s="45">
        <f t="shared" si="3"/>
        <v>1568.5420000000001</v>
      </c>
    </row>
    <row r="138" spans="2:13" ht="30" x14ac:dyDescent="0.25">
      <c r="B138" s="33"/>
      <c r="C138" s="39"/>
      <c r="D138" s="33"/>
      <c r="E138" s="40">
        <v>37104</v>
      </c>
      <c r="F138" s="41" t="s">
        <v>105</v>
      </c>
      <c r="G138" s="42"/>
      <c r="H138" s="43">
        <v>7458.8320000000003</v>
      </c>
      <c r="I138" s="43">
        <v>4112.9740000000002</v>
      </c>
      <c r="J138" s="44">
        <v>7458.8320000000003</v>
      </c>
      <c r="K138" s="43">
        <v>0</v>
      </c>
      <c r="L138" s="43"/>
      <c r="M138" s="45">
        <f t="shared" si="3"/>
        <v>3345.8580000000002</v>
      </c>
    </row>
    <row r="139" spans="2:13" ht="30" x14ac:dyDescent="0.25">
      <c r="B139" s="33"/>
      <c r="C139" s="39"/>
      <c r="D139" s="33"/>
      <c r="E139" s="40">
        <v>37106</v>
      </c>
      <c r="F139" s="41" t="s">
        <v>106</v>
      </c>
      <c r="G139" s="42"/>
      <c r="H139" s="43">
        <v>2425.4679999999998</v>
      </c>
      <c r="I139" s="43">
        <v>1949.9280000000001</v>
      </c>
      <c r="J139" s="44">
        <v>2425.4679999999998</v>
      </c>
      <c r="K139" s="43">
        <v>0</v>
      </c>
      <c r="L139" s="43"/>
      <c r="M139" s="45">
        <f t="shared" ref="M139:M194" si="4">+H139-I139-K139</f>
        <v>475.53999999999974</v>
      </c>
    </row>
    <row r="140" spans="2:13" x14ac:dyDescent="0.25">
      <c r="B140" s="33"/>
      <c r="C140" s="39"/>
      <c r="D140" s="33"/>
      <c r="E140" s="40">
        <v>37201</v>
      </c>
      <c r="F140" s="41" t="s">
        <v>107</v>
      </c>
      <c r="G140" s="42"/>
      <c r="H140" s="43">
        <v>9344.4179999999997</v>
      </c>
      <c r="I140" s="43">
        <v>5314.7740000000003</v>
      </c>
      <c r="J140" s="44">
        <v>9344.4179999999997</v>
      </c>
      <c r="K140" s="43">
        <v>0</v>
      </c>
      <c r="L140" s="43"/>
      <c r="M140" s="45">
        <f t="shared" si="4"/>
        <v>4029.6439999999993</v>
      </c>
    </row>
    <row r="141" spans="2:13" ht="30" x14ac:dyDescent="0.25">
      <c r="B141" s="33"/>
      <c r="C141" s="39"/>
      <c r="D141" s="33"/>
      <c r="E141" s="40">
        <v>37204</v>
      </c>
      <c r="F141" s="41" t="s">
        <v>108</v>
      </c>
      <c r="G141" s="42"/>
      <c r="H141" s="43">
        <v>164.11600000000001</v>
      </c>
      <c r="I141" s="43">
        <v>0</v>
      </c>
      <c r="J141" s="44">
        <v>164.11600000000001</v>
      </c>
      <c r="K141" s="43">
        <v>0</v>
      </c>
      <c r="L141" s="43"/>
      <c r="M141" s="45">
        <f t="shared" si="4"/>
        <v>164.11600000000001</v>
      </c>
    </row>
    <row r="142" spans="2:13" x14ac:dyDescent="0.25">
      <c r="B142" s="33"/>
      <c r="C142" s="39"/>
      <c r="D142" s="33"/>
      <c r="E142" s="40">
        <v>37207</v>
      </c>
      <c r="F142" s="41" t="s">
        <v>109</v>
      </c>
      <c r="G142" s="42"/>
      <c r="H142" s="43">
        <v>177.49100000000001</v>
      </c>
      <c r="I142" s="43">
        <v>152.71199999999999</v>
      </c>
      <c r="J142" s="44">
        <v>177.49100000000001</v>
      </c>
      <c r="K142" s="43">
        <v>0</v>
      </c>
      <c r="L142" s="43"/>
      <c r="M142" s="45">
        <f t="shared" si="4"/>
        <v>24.779000000000025</v>
      </c>
    </row>
    <row r="143" spans="2:13" x14ac:dyDescent="0.25">
      <c r="B143" s="33"/>
      <c r="C143" s="39"/>
      <c r="D143" s="33"/>
      <c r="E143" s="40">
        <v>37501</v>
      </c>
      <c r="F143" s="41" t="s">
        <v>110</v>
      </c>
      <c r="G143" s="42"/>
      <c r="H143" s="43">
        <v>7336.6940000000004</v>
      </c>
      <c r="I143" s="43">
        <v>3132.1320000000001</v>
      </c>
      <c r="J143" s="44">
        <v>7336.6940000000004</v>
      </c>
      <c r="K143" s="43">
        <v>0</v>
      </c>
      <c r="L143" s="43"/>
      <c r="M143" s="45">
        <f t="shared" si="4"/>
        <v>4204.5619999999999</v>
      </c>
    </row>
    <row r="144" spans="2:13" ht="30" x14ac:dyDescent="0.25">
      <c r="B144" s="33"/>
      <c r="C144" s="39"/>
      <c r="D144" s="33"/>
      <c r="E144" s="40">
        <v>37504</v>
      </c>
      <c r="F144" s="41" t="s">
        <v>111</v>
      </c>
      <c r="G144" s="42"/>
      <c r="H144" s="43">
        <v>109.64400000000001</v>
      </c>
      <c r="I144" s="43">
        <v>0.77600000000000002</v>
      </c>
      <c r="J144" s="44">
        <v>109.64400000000001</v>
      </c>
      <c r="K144" s="43">
        <v>0</v>
      </c>
      <c r="L144" s="43"/>
      <c r="M144" s="45">
        <f t="shared" si="4"/>
        <v>108.86800000000001</v>
      </c>
    </row>
    <row r="145" spans="2:13" ht="30" x14ac:dyDescent="0.25">
      <c r="B145" s="33"/>
      <c r="C145" s="39"/>
      <c r="D145" s="33"/>
      <c r="E145" s="40">
        <v>37602</v>
      </c>
      <c r="F145" s="41" t="s">
        <v>112</v>
      </c>
      <c r="G145" s="42"/>
      <c r="H145" s="43">
        <v>1344.07</v>
      </c>
      <c r="I145" s="43">
        <v>529.91800000000001</v>
      </c>
      <c r="J145" s="44">
        <v>1344.07</v>
      </c>
      <c r="K145" s="43">
        <v>0</v>
      </c>
      <c r="L145" s="43"/>
      <c r="M145" s="45">
        <f t="shared" si="4"/>
        <v>814.15199999999993</v>
      </c>
    </row>
    <row r="146" spans="2:13" ht="30" x14ac:dyDescent="0.25">
      <c r="B146" s="33"/>
      <c r="C146" s="39"/>
      <c r="D146" s="33"/>
      <c r="E146" s="40">
        <v>37801</v>
      </c>
      <c r="F146" s="41" t="s">
        <v>113</v>
      </c>
      <c r="G146" s="42"/>
      <c r="H146" s="43">
        <v>210</v>
      </c>
      <c r="I146" s="43">
        <v>0</v>
      </c>
      <c r="J146" s="44">
        <v>210</v>
      </c>
      <c r="K146" s="43">
        <v>0</v>
      </c>
      <c r="L146" s="43"/>
      <c r="M146" s="45">
        <f t="shared" si="4"/>
        <v>210</v>
      </c>
    </row>
    <row r="147" spans="2:13" x14ac:dyDescent="0.25">
      <c r="B147" s="33"/>
      <c r="C147" s="34">
        <v>3800</v>
      </c>
      <c r="D147" s="35" t="s">
        <v>169</v>
      </c>
      <c r="E147" s="34"/>
      <c r="F147" s="36"/>
      <c r="G147" s="29"/>
      <c r="H147" s="37">
        <v>1636.0409999999999</v>
      </c>
      <c r="I147" s="37">
        <v>625.23800000000006</v>
      </c>
      <c r="J147" s="37">
        <v>1636.0409999999999</v>
      </c>
      <c r="K147" s="37">
        <v>0</v>
      </c>
      <c r="L147" s="29"/>
      <c r="M147" s="38">
        <f t="shared" si="4"/>
        <v>1010.8029999999999</v>
      </c>
    </row>
    <row r="148" spans="2:13" x14ac:dyDescent="0.25">
      <c r="B148" s="33"/>
      <c r="C148" s="39"/>
      <c r="D148" s="33"/>
      <c r="E148" s="40">
        <v>38201</v>
      </c>
      <c r="F148" s="41" t="s">
        <v>114</v>
      </c>
      <c r="G148" s="42"/>
      <c r="H148" s="43">
        <v>28.803999999999998</v>
      </c>
      <c r="I148" s="43">
        <v>0</v>
      </c>
      <c r="J148" s="44">
        <v>28.803999999999998</v>
      </c>
      <c r="K148" s="43">
        <v>0</v>
      </c>
      <c r="L148" s="43"/>
      <c r="M148" s="45">
        <f t="shared" si="4"/>
        <v>28.803999999999998</v>
      </c>
    </row>
    <row r="149" spans="2:13" x14ac:dyDescent="0.25">
      <c r="B149" s="33"/>
      <c r="C149" s="39"/>
      <c r="D149" s="33"/>
      <c r="E149" s="40">
        <v>38301</v>
      </c>
      <c r="F149" s="41" t="s">
        <v>115</v>
      </c>
      <c r="G149" s="42"/>
      <c r="H149" s="43">
        <v>722.74900000000002</v>
      </c>
      <c r="I149" s="43">
        <v>177.22800000000001</v>
      </c>
      <c r="J149" s="44">
        <v>722.74900000000002</v>
      </c>
      <c r="K149" s="43">
        <v>0</v>
      </c>
      <c r="L149" s="43"/>
      <c r="M149" s="45">
        <f t="shared" si="4"/>
        <v>545.52099999999996</v>
      </c>
    </row>
    <row r="150" spans="2:13" x14ac:dyDescent="0.25">
      <c r="B150" s="33"/>
      <c r="C150" s="39"/>
      <c r="D150" s="33"/>
      <c r="E150" s="40">
        <v>38401</v>
      </c>
      <c r="F150" s="41" t="s">
        <v>116</v>
      </c>
      <c r="G150" s="42"/>
      <c r="H150" s="43">
        <v>547.41999999999996</v>
      </c>
      <c r="I150" s="43">
        <v>363.78899999999999</v>
      </c>
      <c r="J150" s="44">
        <v>547.41999999999996</v>
      </c>
      <c r="K150" s="43">
        <v>0</v>
      </c>
      <c r="L150" s="43"/>
      <c r="M150" s="45">
        <f t="shared" si="4"/>
        <v>183.63099999999997</v>
      </c>
    </row>
    <row r="151" spans="2:13" x14ac:dyDescent="0.25">
      <c r="B151" s="33"/>
      <c r="C151" s="39"/>
      <c r="D151" s="33"/>
      <c r="E151" s="40">
        <v>38501</v>
      </c>
      <c r="F151" s="41" t="s">
        <v>117</v>
      </c>
      <c r="G151" s="42"/>
      <c r="H151" s="43">
        <v>337.06799999999998</v>
      </c>
      <c r="I151" s="43">
        <v>84.221000000000004</v>
      </c>
      <c r="J151" s="44">
        <v>337.06799999999998</v>
      </c>
      <c r="K151" s="43">
        <v>0</v>
      </c>
      <c r="L151" s="43"/>
      <c r="M151" s="45">
        <f t="shared" si="4"/>
        <v>252.84699999999998</v>
      </c>
    </row>
    <row r="152" spans="2:13" x14ac:dyDescent="0.25">
      <c r="B152" s="33"/>
      <c r="C152" s="34">
        <v>3900</v>
      </c>
      <c r="D152" s="35" t="s">
        <v>170</v>
      </c>
      <c r="E152" s="34"/>
      <c r="F152" s="36"/>
      <c r="G152" s="29"/>
      <c r="H152" s="37">
        <v>168768.33499999999</v>
      </c>
      <c r="I152" s="37">
        <v>159520.19500000001</v>
      </c>
      <c r="J152" s="37">
        <v>168768.33499999999</v>
      </c>
      <c r="K152" s="37">
        <v>0</v>
      </c>
      <c r="L152" s="29"/>
      <c r="M152" s="38">
        <f t="shared" si="4"/>
        <v>9248.1399999999849</v>
      </c>
    </row>
    <row r="153" spans="2:13" x14ac:dyDescent="0.25">
      <c r="B153" s="33"/>
      <c r="C153" s="39"/>
      <c r="D153" s="33"/>
      <c r="E153" s="40">
        <v>39202</v>
      </c>
      <c r="F153" s="41" t="s">
        <v>118</v>
      </c>
      <c r="G153" s="42"/>
      <c r="H153" s="43">
        <v>149466.856</v>
      </c>
      <c r="I153" s="43">
        <v>141117.77499999999</v>
      </c>
      <c r="J153" s="44">
        <v>149466.856</v>
      </c>
      <c r="K153" s="43">
        <v>0</v>
      </c>
      <c r="L153" s="43"/>
      <c r="M153" s="45">
        <f t="shared" si="4"/>
        <v>8349.0810000000056</v>
      </c>
    </row>
    <row r="154" spans="2:13" x14ac:dyDescent="0.25">
      <c r="B154" s="33"/>
      <c r="C154" s="39"/>
      <c r="D154" s="33"/>
      <c r="E154" s="40">
        <v>39301</v>
      </c>
      <c r="F154" s="41" t="s">
        <v>119</v>
      </c>
      <c r="G154" s="42"/>
      <c r="H154" s="43">
        <v>129</v>
      </c>
      <c r="I154" s="43">
        <v>10.678000000000001</v>
      </c>
      <c r="J154" s="44">
        <v>129</v>
      </c>
      <c r="K154" s="43">
        <v>0</v>
      </c>
      <c r="L154" s="43"/>
      <c r="M154" s="45">
        <f t="shared" si="4"/>
        <v>118.322</v>
      </c>
    </row>
    <row r="155" spans="2:13" x14ac:dyDescent="0.25">
      <c r="B155" s="33"/>
      <c r="C155" s="39"/>
      <c r="D155" s="33"/>
      <c r="E155" s="40">
        <v>39801</v>
      </c>
      <c r="F155" s="41" t="s">
        <v>121</v>
      </c>
      <c r="G155" s="42"/>
      <c r="H155" s="43">
        <v>18305.531999999999</v>
      </c>
      <c r="I155" s="43">
        <v>17936.741999999998</v>
      </c>
      <c r="J155" s="44">
        <v>18305.531999999999</v>
      </c>
      <c r="K155" s="43">
        <v>0</v>
      </c>
      <c r="L155" s="43"/>
      <c r="M155" s="45">
        <f t="shared" si="4"/>
        <v>368.79000000000087</v>
      </c>
    </row>
    <row r="156" spans="2:13" x14ac:dyDescent="0.25">
      <c r="B156" s="33"/>
      <c r="C156" s="39"/>
      <c r="D156" s="33"/>
      <c r="E156" s="40">
        <v>39904</v>
      </c>
      <c r="F156" s="41" t="s">
        <v>122</v>
      </c>
      <c r="G156" s="42"/>
      <c r="H156" s="43">
        <v>866.947</v>
      </c>
      <c r="I156" s="43">
        <v>455</v>
      </c>
      <c r="J156" s="44">
        <v>866.947</v>
      </c>
      <c r="K156" s="43">
        <v>0</v>
      </c>
      <c r="L156" s="43"/>
      <c r="M156" s="45">
        <f t="shared" si="4"/>
        <v>411.947</v>
      </c>
    </row>
    <row r="157" spans="2:13" x14ac:dyDescent="0.25">
      <c r="B157" s="26" t="s">
        <v>123</v>
      </c>
      <c r="C157" s="27"/>
      <c r="D157" s="27"/>
      <c r="E157" s="27"/>
      <c r="F157" s="28"/>
      <c r="G157" s="29"/>
      <c r="H157" s="30">
        <v>1145930.8840000001</v>
      </c>
      <c r="I157" s="30">
        <v>1143675.335</v>
      </c>
      <c r="J157" s="30"/>
      <c r="K157" s="30">
        <v>0</v>
      </c>
      <c r="L157" s="29"/>
      <c r="M157" s="32">
        <f t="shared" si="4"/>
        <v>2255.5490000001155</v>
      </c>
    </row>
    <row r="158" spans="2:13" x14ac:dyDescent="0.25">
      <c r="B158" s="26" t="s">
        <v>57</v>
      </c>
      <c r="C158" s="27"/>
      <c r="D158" s="27"/>
      <c r="E158" s="27"/>
      <c r="F158" s="28"/>
      <c r="G158" s="29"/>
      <c r="H158" s="30">
        <v>28298.791000000001</v>
      </c>
      <c r="I158" s="30">
        <v>27749.441999999999</v>
      </c>
      <c r="J158" s="30"/>
      <c r="K158" s="30">
        <v>0</v>
      </c>
      <c r="L158" s="29"/>
      <c r="M158" s="32">
        <f t="shared" si="4"/>
        <v>549.34900000000198</v>
      </c>
    </row>
    <row r="159" spans="2:13" x14ac:dyDescent="0.25">
      <c r="B159" s="33"/>
      <c r="C159" s="34">
        <v>3900</v>
      </c>
      <c r="D159" s="35" t="s">
        <v>170</v>
      </c>
      <c r="E159" s="34"/>
      <c r="F159" s="36"/>
      <c r="G159" s="29"/>
      <c r="H159" s="37">
        <v>28298.791000000001</v>
      </c>
      <c r="I159" s="37">
        <v>27749.441999999999</v>
      </c>
      <c r="J159" s="37">
        <v>28298.791000000001</v>
      </c>
      <c r="K159" s="37">
        <v>0</v>
      </c>
      <c r="L159" s="29"/>
      <c r="M159" s="38">
        <f t="shared" si="4"/>
        <v>549.34900000000198</v>
      </c>
    </row>
    <row r="160" spans="2:13" x14ac:dyDescent="0.25">
      <c r="B160" s="33"/>
      <c r="C160" s="39"/>
      <c r="D160" s="33"/>
      <c r="E160" s="40">
        <v>39401</v>
      </c>
      <c r="F160" s="41" t="s">
        <v>120</v>
      </c>
      <c r="G160" s="42"/>
      <c r="H160" s="43">
        <v>27548.662</v>
      </c>
      <c r="I160" s="43">
        <v>27460.805</v>
      </c>
      <c r="J160" s="44">
        <v>27548.662</v>
      </c>
      <c r="K160" s="43">
        <v>0</v>
      </c>
      <c r="L160" s="43"/>
      <c r="M160" s="45">
        <f>+H160-I160-K160</f>
        <v>87.856999999999971</v>
      </c>
    </row>
    <row r="161" spans="2:13" x14ac:dyDescent="0.25">
      <c r="B161" s="33"/>
      <c r="C161" s="39"/>
      <c r="D161" s="33"/>
      <c r="E161" s="40">
        <v>39501</v>
      </c>
      <c r="F161" s="41" t="s">
        <v>124</v>
      </c>
      <c r="G161" s="42"/>
      <c r="H161" s="43">
        <v>750.12900000000002</v>
      </c>
      <c r="I161" s="43">
        <v>288.637</v>
      </c>
      <c r="J161" s="44">
        <v>750.12900000000002</v>
      </c>
      <c r="K161" s="43">
        <v>0</v>
      </c>
      <c r="L161" s="43"/>
      <c r="M161" s="45">
        <f t="shared" si="4"/>
        <v>461.49200000000002</v>
      </c>
    </row>
    <row r="162" spans="2:13" x14ac:dyDescent="0.25">
      <c r="B162" s="26" t="s">
        <v>125</v>
      </c>
      <c r="C162" s="27"/>
      <c r="D162" s="27"/>
      <c r="E162" s="27"/>
      <c r="F162" s="28"/>
      <c r="G162" s="29"/>
      <c r="H162" s="30">
        <v>1117632.0930000001</v>
      </c>
      <c r="I162" s="30">
        <v>1115925.8929999999</v>
      </c>
      <c r="J162" s="30">
        <v>1117632.0930000001</v>
      </c>
      <c r="K162" s="30">
        <v>0</v>
      </c>
      <c r="L162" s="29"/>
      <c r="M162" s="32">
        <f t="shared" si="4"/>
        <v>1706.2000000001863</v>
      </c>
    </row>
    <row r="163" spans="2:13" x14ac:dyDescent="0.25">
      <c r="B163" s="33"/>
      <c r="C163" s="34">
        <v>4400</v>
      </c>
      <c r="D163" s="35" t="s">
        <v>171</v>
      </c>
      <c r="E163" s="34"/>
      <c r="F163" s="36"/>
      <c r="G163" s="29"/>
      <c r="H163" s="37">
        <v>1986.56</v>
      </c>
      <c r="I163" s="37">
        <v>1376.5880000000002</v>
      </c>
      <c r="J163" s="37">
        <v>1986.56</v>
      </c>
      <c r="K163" s="37">
        <v>0</v>
      </c>
      <c r="L163" s="29"/>
      <c r="M163" s="38">
        <f t="shared" si="4"/>
        <v>609.97199999999975</v>
      </c>
    </row>
    <row r="164" spans="2:13" x14ac:dyDescent="0.25">
      <c r="B164" s="33"/>
      <c r="C164" s="39"/>
      <c r="D164" s="33"/>
      <c r="E164" s="40">
        <v>44103</v>
      </c>
      <c r="F164" s="41" t="s">
        <v>126</v>
      </c>
      <c r="G164" s="42"/>
      <c r="H164" s="43">
        <v>1236.56</v>
      </c>
      <c r="I164" s="43">
        <v>717.21500000000003</v>
      </c>
      <c r="J164" s="44">
        <v>1236.56</v>
      </c>
      <c r="K164" s="43">
        <v>0</v>
      </c>
      <c r="L164" s="43"/>
      <c r="M164" s="45">
        <f t="shared" si="4"/>
        <v>519.34499999999991</v>
      </c>
    </row>
    <row r="165" spans="2:13" x14ac:dyDescent="0.25">
      <c r="B165" s="33"/>
      <c r="C165" s="39"/>
      <c r="D165" s="33"/>
      <c r="E165" s="40">
        <v>44106</v>
      </c>
      <c r="F165" s="41" t="s">
        <v>127</v>
      </c>
      <c r="G165" s="42"/>
      <c r="H165" s="43">
        <v>750</v>
      </c>
      <c r="I165" s="43">
        <v>659.37300000000005</v>
      </c>
      <c r="J165" s="44">
        <v>750</v>
      </c>
      <c r="K165" s="43">
        <v>0</v>
      </c>
      <c r="L165" s="43"/>
      <c r="M165" s="45">
        <f t="shared" si="4"/>
        <v>90.626999999999953</v>
      </c>
    </row>
    <row r="166" spans="2:13" x14ac:dyDescent="0.25">
      <c r="B166" s="33"/>
      <c r="C166" s="34">
        <v>4600</v>
      </c>
      <c r="D166" s="35" t="s">
        <v>172</v>
      </c>
      <c r="E166" s="34"/>
      <c r="F166" s="36"/>
      <c r="G166" s="29"/>
      <c r="H166" s="37">
        <v>1114988.5330000001</v>
      </c>
      <c r="I166" s="37">
        <v>1114402.7749999999</v>
      </c>
      <c r="J166" s="37">
        <v>1114988.5330000001</v>
      </c>
      <c r="K166" s="37">
        <v>0</v>
      </c>
      <c r="L166" s="29"/>
      <c r="M166" s="38">
        <f t="shared" si="4"/>
        <v>585.75800000014715</v>
      </c>
    </row>
    <row r="167" spans="2:13" x14ac:dyDescent="0.25">
      <c r="B167" s="33"/>
      <c r="C167" s="39"/>
      <c r="D167" s="33"/>
      <c r="E167" s="40">
        <v>46101</v>
      </c>
      <c r="F167" s="41" t="s">
        <v>128</v>
      </c>
      <c r="G167" s="42"/>
      <c r="H167" s="43">
        <v>1114988.5330000001</v>
      </c>
      <c r="I167" s="43">
        <v>1114402.7749999999</v>
      </c>
      <c r="J167" s="44">
        <v>1114988.5330000001</v>
      </c>
      <c r="K167" s="43">
        <v>0</v>
      </c>
      <c r="L167" s="43"/>
      <c r="M167" s="45">
        <f t="shared" si="4"/>
        <v>585.75800000014715</v>
      </c>
    </row>
    <row r="168" spans="2:13" x14ac:dyDescent="0.25">
      <c r="B168" s="33"/>
      <c r="C168" s="34">
        <v>4800</v>
      </c>
      <c r="D168" s="35" t="s">
        <v>173</v>
      </c>
      <c r="E168" s="34"/>
      <c r="F168" s="36"/>
      <c r="G168" s="29"/>
      <c r="H168" s="37">
        <v>300</v>
      </c>
      <c r="I168" s="37">
        <v>0</v>
      </c>
      <c r="J168" s="37">
        <v>300</v>
      </c>
      <c r="K168" s="37">
        <v>0</v>
      </c>
      <c r="L168" s="29"/>
      <c r="M168" s="38">
        <f t="shared" si="4"/>
        <v>300</v>
      </c>
    </row>
    <row r="169" spans="2:13" x14ac:dyDescent="0.25">
      <c r="B169" s="33"/>
      <c r="C169" s="39"/>
      <c r="D169" s="33"/>
      <c r="E169" s="40">
        <v>48101</v>
      </c>
      <c r="F169" s="41" t="s">
        <v>129</v>
      </c>
      <c r="G169" s="42"/>
      <c r="H169" s="43">
        <v>300</v>
      </c>
      <c r="I169" s="43">
        <v>0</v>
      </c>
      <c r="J169" s="44">
        <v>300</v>
      </c>
      <c r="K169" s="43">
        <v>0</v>
      </c>
      <c r="L169" s="43"/>
      <c r="M169" s="45">
        <f t="shared" si="4"/>
        <v>300</v>
      </c>
    </row>
    <row r="170" spans="2:13" x14ac:dyDescent="0.25">
      <c r="B170" s="33"/>
      <c r="C170" s="34">
        <v>4900</v>
      </c>
      <c r="D170" s="35" t="s">
        <v>174</v>
      </c>
      <c r="E170" s="34"/>
      <c r="F170" s="36"/>
      <c r="G170" s="29"/>
      <c r="H170" s="37">
        <v>357</v>
      </c>
      <c r="I170" s="37">
        <v>146.53</v>
      </c>
      <c r="J170" s="37">
        <v>357</v>
      </c>
      <c r="K170" s="37">
        <v>0</v>
      </c>
      <c r="L170" s="29"/>
      <c r="M170" s="38">
        <f t="shared" si="4"/>
        <v>210.47</v>
      </c>
    </row>
    <row r="171" spans="2:13" x14ac:dyDescent="0.25">
      <c r="B171" s="33"/>
      <c r="C171" s="39"/>
      <c r="D171" s="33"/>
      <c r="E171" s="40">
        <v>49201</v>
      </c>
      <c r="F171" s="41" t="s">
        <v>130</v>
      </c>
      <c r="G171" s="42"/>
      <c r="H171" s="43">
        <v>357</v>
      </c>
      <c r="I171" s="43">
        <v>146.53</v>
      </c>
      <c r="J171" s="44">
        <v>357</v>
      </c>
      <c r="K171" s="43">
        <v>0</v>
      </c>
      <c r="L171" s="43"/>
      <c r="M171" s="45">
        <f t="shared" si="4"/>
        <v>210.47</v>
      </c>
    </row>
    <row r="172" spans="2:13" x14ac:dyDescent="0.25">
      <c r="B172" s="21" t="s">
        <v>131</v>
      </c>
      <c r="C172" s="22"/>
      <c r="D172" s="21"/>
      <c r="E172" s="22"/>
      <c r="F172" s="23"/>
      <c r="G172" s="17"/>
      <c r="H172" s="24">
        <v>13172.084999999999</v>
      </c>
      <c r="I172" s="24">
        <v>199.506</v>
      </c>
      <c r="J172" s="24"/>
      <c r="K172" s="24">
        <v>0</v>
      </c>
      <c r="L172" s="17"/>
      <c r="M172" s="25">
        <f t="shared" si="4"/>
        <v>12972.579</v>
      </c>
    </row>
    <row r="173" spans="2:13" x14ac:dyDescent="0.25">
      <c r="B173" s="26" t="s">
        <v>132</v>
      </c>
      <c r="C173" s="27"/>
      <c r="D173" s="27"/>
      <c r="E173" s="27"/>
      <c r="F173" s="28"/>
      <c r="G173" s="29"/>
      <c r="H173" s="30">
        <v>13172.084999999999</v>
      </c>
      <c r="I173" s="30">
        <v>199.506</v>
      </c>
      <c r="J173" s="30">
        <v>13172.084999999999</v>
      </c>
      <c r="K173" s="30">
        <v>0</v>
      </c>
      <c r="L173" s="29"/>
      <c r="M173" s="32">
        <f t="shared" si="4"/>
        <v>12972.579</v>
      </c>
    </row>
    <row r="174" spans="2:13" x14ac:dyDescent="0.25">
      <c r="B174" s="33"/>
      <c r="C174" s="34">
        <v>5100</v>
      </c>
      <c r="D174" s="35" t="s">
        <v>175</v>
      </c>
      <c r="E174" s="34"/>
      <c r="F174" s="36"/>
      <c r="G174" s="29"/>
      <c r="H174" s="37">
        <v>5922.085</v>
      </c>
      <c r="I174" s="37">
        <v>199.506</v>
      </c>
      <c r="J174" s="37">
        <v>5922.085</v>
      </c>
      <c r="K174" s="37">
        <v>0</v>
      </c>
      <c r="L174" s="29"/>
      <c r="M174" s="38">
        <f t="shared" si="4"/>
        <v>5722.5789999999997</v>
      </c>
    </row>
    <row r="175" spans="2:13" x14ac:dyDescent="0.25">
      <c r="B175" s="33"/>
      <c r="C175" s="39"/>
      <c r="D175" s="33"/>
      <c r="E175" s="40">
        <v>51101</v>
      </c>
      <c r="F175" s="41" t="s">
        <v>133</v>
      </c>
      <c r="G175" s="42"/>
      <c r="H175" s="43">
        <v>2216.38</v>
      </c>
      <c r="I175" s="43">
        <v>0</v>
      </c>
      <c r="J175" s="44">
        <v>2216.38</v>
      </c>
      <c r="K175" s="43">
        <v>0</v>
      </c>
      <c r="L175" s="43"/>
      <c r="M175" s="45">
        <f t="shared" si="4"/>
        <v>2216.38</v>
      </c>
    </row>
    <row r="176" spans="2:13" x14ac:dyDescent="0.25">
      <c r="B176" s="33"/>
      <c r="C176" s="39"/>
      <c r="D176" s="33"/>
      <c r="E176" s="40">
        <v>51901</v>
      </c>
      <c r="F176" s="41" t="s">
        <v>208</v>
      </c>
      <c r="G176" s="56"/>
      <c r="H176" s="43">
        <v>3705.7049999999999</v>
      </c>
      <c r="I176" s="43">
        <v>199.506</v>
      </c>
      <c r="J176" s="44">
        <v>3705.7049999999999</v>
      </c>
      <c r="K176" s="43">
        <v>0</v>
      </c>
      <c r="L176" s="44"/>
      <c r="M176" s="45">
        <f t="shared" ref="M176" si="5">+H176-I176-K176</f>
        <v>3506.1990000000001</v>
      </c>
    </row>
    <row r="177" spans="2:13" x14ac:dyDescent="0.25">
      <c r="B177" s="33"/>
      <c r="C177" s="34">
        <v>5400</v>
      </c>
      <c r="D177" s="35" t="s">
        <v>176</v>
      </c>
      <c r="E177" s="34"/>
      <c r="F177" s="36"/>
      <c r="G177" s="29"/>
      <c r="H177" s="37">
        <v>7250</v>
      </c>
      <c r="I177" s="37">
        <v>0</v>
      </c>
      <c r="J177" s="37">
        <v>7250</v>
      </c>
      <c r="K177" s="37">
        <v>0</v>
      </c>
      <c r="L177" s="29"/>
      <c r="M177" s="38">
        <f t="shared" si="4"/>
        <v>7250</v>
      </c>
    </row>
    <row r="178" spans="2:13" x14ac:dyDescent="0.25">
      <c r="B178" s="33"/>
      <c r="C178" s="39"/>
      <c r="D178" s="33"/>
      <c r="E178" s="40">
        <v>54104</v>
      </c>
      <c r="F178" s="41" t="s">
        <v>134</v>
      </c>
      <c r="G178" s="42"/>
      <c r="H178" s="43">
        <v>7250</v>
      </c>
      <c r="I178" s="43">
        <v>0</v>
      </c>
      <c r="J178" s="44">
        <v>7250</v>
      </c>
      <c r="K178" s="43">
        <v>0</v>
      </c>
      <c r="L178" s="43"/>
      <c r="M178" s="45">
        <f t="shared" si="4"/>
        <v>7250</v>
      </c>
    </row>
    <row r="179" spans="2:13" x14ac:dyDescent="0.25">
      <c r="B179" s="21" t="s">
        <v>135</v>
      </c>
      <c r="C179" s="22"/>
      <c r="D179" s="21"/>
      <c r="E179" s="22"/>
      <c r="F179" s="23"/>
      <c r="G179" s="17"/>
      <c r="H179" s="24">
        <v>60166.127139999997</v>
      </c>
      <c r="I179" s="24">
        <v>138567.89567</v>
      </c>
      <c r="J179" s="24"/>
      <c r="K179" s="24">
        <v>0</v>
      </c>
      <c r="L179" s="17"/>
      <c r="M179" s="25">
        <f t="shared" si="4"/>
        <v>-78401.768530000001</v>
      </c>
    </row>
    <row r="180" spans="2:13" x14ac:dyDescent="0.25">
      <c r="B180" s="26" t="s">
        <v>136</v>
      </c>
      <c r="C180" s="27"/>
      <c r="D180" s="27"/>
      <c r="E180" s="27"/>
      <c r="F180" s="28"/>
      <c r="G180" s="29"/>
      <c r="H180" s="30">
        <v>60166.127139999997</v>
      </c>
      <c r="I180" s="30">
        <v>138567.89567</v>
      </c>
      <c r="J180" s="30"/>
      <c r="K180" s="30">
        <v>0</v>
      </c>
      <c r="L180" s="29"/>
      <c r="M180" s="32">
        <f t="shared" si="4"/>
        <v>-78401.768530000001</v>
      </c>
    </row>
    <row r="181" spans="2:13" x14ac:dyDescent="0.25">
      <c r="B181" s="33"/>
      <c r="C181" s="34">
        <v>9020</v>
      </c>
      <c r="D181" s="35" t="s">
        <v>178</v>
      </c>
      <c r="E181" s="34"/>
      <c r="F181" s="36"/>
      <c r="G181" s="29"/>
      <c r="H181" s="37">
        <v>0</v>
      </c>
      <c r="I181" s="37">
        <v>12321.26541</v>
      </c>
      <c r="J181" s="37">
        <v>0</v>
      </c>
      <c r="K181" s="37">
        <v>0</v>
      </c>
      <c r="L181" s="29"/>
      <c r="M181" s="38">
        <f t="shared" si="4"/>
        <v>-12321.26541</v>
      </c>
    </row>
    <row r="182" spans="2:13" x14ac:dyDescent="0.25">
      <c r="B182" s="33"/>
      <c r="C182" s="39"/>
      <c r="D182" s="33"/>
      <c r="E182" s="40">
        <v>90201</v>
      </c>
      <c r="F182" s="41" t="s">
        <v>140</v>
      </c>
      <c r="G182" s="42"/>
      <c r="H182" s="43">
        <v>0</v>
      </c>
      <c r="I182" s="43">
        <v>3138.3334799999948</v>
      </c>
      <c r="J182" s="44">
        <v>0</v>
      </c>
      <c r="K182" s="43">
        <v>0</v>
      </c>
      <c r="L182" s="43"/>
      <c r="M182" s="45">
        <f t="shared" si="4"/>
        <v>-3138.3334799999948</v>
      </c>
    </row>
    <row r="183" spans="2:13" x14ac:dyDescent="0.25">
      <c r="B183" s="33"/>
      <c r="C183" s="39"/>
      <c r="D183" s="33"/>
      <c r="E183" s="40">
        <v>90202</v>
      </c>
      <c r="F183" s="41" t="s">
        <v>141</v>
      </c>
      <c r="G183" s="42"/>
      <c r="H183" s="43">
        <v>0</v>
      </c>
      <c r="I183" s="43">
        <v>9182.9319300000043</v>
      </c>
      <c r="J183" s="44">
        <v>0</v>
      </c>
      <c r="K183" s="43">
        <v>0</v>
      </c>
      <c r="L183" s="43"/>
      <c r="M183" s="45">
        <f t="shared" si="4"/>
        <v>-9182.9319300000043</v>
      </c>
    </row>
    <row r="184" spans="2:13" x14ac:dyDescent="0.25">
      <c r="B184" s="33"/>
      <c r="C184" s="34">
        <v>9050</v>
      </c>
      <c r="D184" s="35" t="s">
        <v>179</v>
      </c>
      <c r="E184" s="34"/>
      <c r="F184" s="36"/>
      <c r="G184" s="29"/>
      <c r="H184" s="37">
        <v>60166.127139999997</v>
      </c>
      <c r="I184" s="37">
        <v>33918.296300000002</v>
      </c>
      <c r="J184" s="37">
        <v>60166.127139999997</v>
      </c>
      <c r="K184" s="37">
        <v>0</v>
      </c>
      <c r="L184" s="29"/>
      <c r="M184" s="38">
        <f t="shared" si="4"/>
        <v>26247.830839999995</v>
      </c>
    </row>
    <row r="185" spans="2:13" x14ac:dyDescent="0.25">
      <c r="B185" s="33"/>
      <c r="C185" s="39"/>
      <c r="D185" s="33"/>
      <c r="E185" s="40">
        <v>90509</v>
      </c>
      <c r="F185" s="41" t="s">
        <v>145</v>
      </c>
      <c r="G185" s="42"/>
      <c r="H185" s="43">
        <v>389.38249999999999</v>
      </c>
      <c r="I185" s="43">
        <v>379.02675999999997</v>
      </c>
      <c r="J185" s="44">
        <v>389.38249999999999</v>
      </c>
      <c r="K185" s="43">
        <v>0</v>
      </c>
      <c r="L185" s="43"/>
      <c r="M185" s="45">
        <f t="shared" si="4"/>
        <v>10.355740000000026</v>
      </c>
    </row>
    <row r="186" spans="2:13" x14ac:dyDescent="0.25">
      <c r="B186" s="33"/>
      <c r="C186" s="39"/>
      <c r="D186" s="33"/>
      <c r="E186" s="40">
        <v>90508</v>
      </c>
      <c r="F186" s="41" t="s">
        <v>144</v>
      </c>
      <c r="G186" s="42"/>
      <c r="H186" s="43">
        <v>50964.055</v>
      </c>
      <c r="I186" s="43">
        <v>18462.529849999999</v>
      </c>
      <c r="J186" s="44">
        <v>50964.055</v>
      </c>
      <c r="K186" s="43">
        <v>0</v>
      </c>
      <c r="L186" s="43"/>
      <c r="M186" s="45">
        <f t="shared" si="4"/>
        <v>32501.525150000001</v>
      </c>
    </row>
    <row r="187" spans="2:13" x14ac:dyDescent="0.25">
      <c r="B187" s="33"/>
      <c r="C187" s="39"/>
      <c r="D187" s="33"/>
      <c r="E187" s="40">
        <v>90507</v>
      </c>
      <c r="F187" s="41" t="s">
        <v>143</v>
      </c>
      <c r="G187" s="42"/>
      <c r="H187" s="43">
        <v>1200</v>
      </c>
      <c r="I187" s="43">
        <v>11980.6708</v>
      </c>
      <c r="J187" s="44">
        <v>1200</v>
      </c>
      <c r="K187" s="43">
        <v>0</v>
      </c>
      <c r="L187" s="43"/>
      <c r="M187" s="45">
        <f t="shared" si="4"/>
        <v>-10780.6708</v>
      </c>
    </row>
    <row r="188" spans="2:13" x14ac:dyDescent="0.25">
      <c r="B188" s="33"/>
      <c r="C188" s="39"/>
      <c r="D188" s="33"/>
      <c r="E188" s="40">
        <v>90506</v>
      </c>
      <c r="F188" s="41" t="s">
        <v>142</v>
      </c>
      <c r="G188" s="42"/>
      <c r="H188" s="43">
        <v>612.68964000000005</v>
      </c>
      <c r="I188" s="43">
        <v>509.66950000000003</v>
      </c>
      <c r="J188" s="44">
        <v>612.68964000000005</v>
      </c>
      <c r="K188" s="43">
        <v>0</v>
      </c>
      <c r="L188" s="43"/>
      <c r="M188" s="45">
        <f t="shared" si="4"/>
        <v>103.02014000000003</v>
      </c>
    </row>
    <row r="189" spans="2:13" x14ac:dyDescent="0.25">
      <c r="B189" s="33"/>
      <c r="C189" s="39"/>
      <c r="D189" s="33"/>
      <c r="E189" s="40">
        <v>90510</v>
      </c>
      <c r="F189" s="41" t="s">
        <v>146</v>
      </c>
      <c r="G189" s="42"/>
      <c r="H189" s="43">
        <v>0</v>
      </c>
      <c r="I189" s="43">
        <v>1289.68373</v>
      </c>
      <c r="J189" s="44">
        <v>0</v>
      </c>
      <c r="K189" s="43">
        <v>0</v>
      </c>
      <c r="L189" s="43"/>
      <c r="M189" s="45">
        <f t="shared" si="4"/>
        <v>-1289.68373</v>
      </c>
    </row>
    <row r="190" spans="2:13" x14ac:dyDescent="0.25">
      <c r="B190" s="33"/>
      <c r="C190" s="39"/>
      <c r="D190" s="33"/>
      <c r="E190" s="40">
        <v>90511</v>
      </c>
      <c r="F190" s="41" t="s">
        <v>147</v>
      </c>
      <c r="G190" s="42"/>
      <c r="H190" s="43">
        <v>7000</v>
      </c>
      <c r="I190" s="43">
        <v>1296.7156599999998</v>
      </c>
      <c r="J190" s="44">
        <v>7000</v>
      </c>
      <c r="K190" s="43">
        <v>0</v>
      </c>
      <c r="L190" s="43"/>
      <c r="M190" s="45">
        <f t="shared" si="4"/>
        <v>5703.2843400000002</v>
      </c>
    </row>
    <row r="191" spans="2:13" x14ac:dyDescent="0.25">
      <c r="B191" s="33"/>
      <c r="C191" s="34">
        <v>9010</v>
      </c>
      <c r="D191" s="35" t="s">
        <v>177</v>
      </c>
      <c r="E191" s="34"/>
      <c r="F191" s="36"/>
      <c r="G191" s="29"/>
      <c r="H191" s="37">
        <v>0</v>
      </c>
      <c r="I191" s="37">
        <v>92328.333959999989</v>
      </c>
      <c r="J191" s="37">
        <v>0</v>
      </c>
      <c r="K191" s="37">
        <v>0</v>
      </c>
      <c r="L191" s="29"/>
      <c r="M191" s="38">
        <f t="shared" si="4"/>
        <v>-92328.333959999989</v>
      </c>
    </row>
    <row r="192" spans="2:13" x14ac:dyDescent="0.25">
      <c r="B192" s="33"/>
      <c r="C192" s="39"/>
      <c r="D192" s="33"/>
      <c r="E192" s="40">
        <v>90101</v>
      </c>
      <c r="F192" s="41" t="s">
        <v>137</v>
      </c>
      <c r="G192" s="42"/>
      <c r="H192" s="43">
        <v>0</v>
      </c>
      <c r="I192" s="43">
        <v>24986.533459999999</v>
      </c>
      <c r="J192" s="44">
        <v>0</v>
      </c>
      <c r="K192" s="43">
        <v>0</v>
      </c>
      <c r="L192" s="43"/>
      <c r="M192" s="45">
        <f t="shared" si="4"/>
        <v>-24986.533459999999</v>
      </c>
    </row>
    <row r="193" spans="2:13" x14ac:dyDescent="0.25">
      <c r="B193" s="33"/>
      <c r="C193" s="39"/>
      <c r="D193" s="33"/>
      <c r="E193" s="40">
        <v>90103</v>
      </c>
      <c r="F193" s="41" t="s">
        <v>138</v>
      </c>
      <c r="G193" s="42"/>
      <c r="H193" s="43">
        <v>0</v>
      </c>
      <c r="I193" s="43">
        <v>30801.5435</v>
      </c>
      <c r="J193" s="44">
        <v>0</v>
      </c>
      <c r="K193" s="43">
        <v>0</v>
      </c>
      <c r="L193" s="43"/>
      <c r="M193" s="45">
        <f t="shared" si="4"/>
        <v>-30801.5435</v>
      </c>
    </row>
    <row r="194" spans="2:13" x14ac:dyDescent="0.25">
      <c r="B194" s="33"/>
      <c r="C194" s="39"/>
      <c r="D194" s="33"/>
      <c r="E194" s="40">
        <v>90113</v>
      </c>
      <c r="F194" s="41" t="s">
        <v>139</v>
      </c>
      <c r="G194" s="42"/>
      <c r="H194" s="43">
        <v>0</v>
      </c>
      <c r="I194" s="43">
        <v>36540.256999999998</v>
      </c>
      <c r="J194" s="44">
        <v>0</v>
      </c>
      <c r="K194" s="43">
        <v>0</v>
      </c>
      <c r="L194" s="43"/>
      <c r="M194" s="45">
        <f t="shared" si="4"/>
        <v>-36540.256999999998</v>
      </c>
    </row>
    <row r="195" spans="2:13" s="3" customFormat="1" ht="3" customHeight="1" thickBot="1" x14ac:dyDescent="0.3">
      <c r="B195" s="46"/>
      <c r="C195" s="46"/>
      <c r="D195" s="46"/>
      <c r="E195" s="46"/>
      <c r="F195" s="47"/>
      <c r="G195" s="48"/>
      <c r="H195" s="49"/>
      <c r="I195" s="49"/>
      <c r="J195" s="49"/>
      <c r="K195" s="49"/>
      <c r="L195" s="48"/>
      <c r="M195" s="49"/>
    </row>
  </sheetData>
  <mergeCells count="3">
    <mergeCell ref="B1:M1"/>
    <mergeCell ref="B2:M2"/>
    <mergeCell ref="B3:M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4"/>
  <sheetViews>
    <sheetView showGridLines="0" workbookViewId="0"/>
  </sheetViews>
  <sheetFormatPr baseColWidth="10" defaultRowHeight="15" x14ac:dyDescent="0.25"/>
  <cols>
    <col min="1" max="1" width="3" customWidth="1"/>
    <col min="2" max="2" width="1.140625" style="8" customWidth="1"/>
    <col min="3" max="3" width="5" style="8" bestFit="1" customWidth="1"/>
    <col min="4" max="4" width="0.7109375" style="8" customWidth="1"/>
    <col min="5" max="5" width="6" style="8" bestFit="1" customWidth="1"/>
    <col min="6" max="6" width="71.42578125" style="8" customWidth="1"/>
    <col min="7" max="7" width="0.7109375" style="8" customWidth="1"/>
    <col min="8" max="8" width="11.5703125" style="8" bestFit="1" customWidth="1"/>
    <col min="9" max="9" width="9" style="8" bestFit="1" customWidth="1"/>
    <col min="10" max="10" width="0.7109375" style="8" customWidth="1"/>
    <col min="11" max="11" width="14.85546875" style="8" bestFit="1" customWidth="1"/>
    <col min="12" max="12" width="0.7109375" style="8" customWidth="1"/>
    <col min="13" max="13" width="11.42578125" style="8"/>
  </cols>
  <sheetData>
    <row r="1" spans="2:13" s="3" customFormat="1" x14ac:dyDescent="0.25">
      <c r="B1" s="114" t="s">
        <v>180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2:13" s="3" customFormat="1" x14ac:dyDescent="0.25">
      <c r="B2" s="115" t="s">
        <v>209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2:13" s="3" customFormat="1" x14ac:dyDescent="0.25">
      <c r="B3" s="115" t="s">
        <v>182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5" spans="2:13" s="3" customFormat="1" ht="36" customHeight="1" x14ac:dyDescent="0.25">
      <c r="B5" s="51"/>
      <c r="C5" s="51"/>
      <c r="D5" s="51"/>
      <c r="E5" s="51"/>
      <c r="F5" s="52"/>
      <c r="G5" s="6"/>
      <c r="H5" s="10" t="s">
        <v>183</v>
      </c>
      <c r="I5" s="10" t="s">
        <v>184</v>
      </c>
      <c r="J5" s="6"/>
      <c r="K5" s="10" t="s">
        <v>185</v>
      </c>
      <c r="L5" s="6"/>
      <c r="M5" s="10" t="s">
        <v>186</v>
      </c>
    </row>
    <row r="6" spans="2:13" ht="4.5" customHeight="1" x14ac:dyDescent="0.25">
      <c r="C6" s="4"/>
      <c r="E6" s="4"/>
      <c r="F6" s="5"/>
      <c r="G6" s="50"/>
      <c r="H6" s="7"/>
      <c r="I6" s="7"/>
      <c r="J6" s="9"/>
      <c r="K6" s="7"/>
      <c r="L6" s="50"/>
    </row>
    <row r="7" spans="2:13" s="53" customFormat="1" x14ac:dyDescent="0.25">
      <c r="B7" s="14" t="s">
        <v>187</v>
      </c>
      <c r="C7" s="15"/>
      <c r="D7" s="14"/>
      <c r="E7" s="15"/>
      <c r="F7" s="16"/>
      <c r="G7" s="17"/>
      <c r="H7" s="18">
        <f>+H9+H166</f>
        <v>246007.52068700007</v>
      </c>
      <c r="I7" s="18">
        <f t="shared" ref="I7" si="0">+I9+I166</f>
        <v>335698.88952000003</v>
      </c>
      <c r="J7" s="6">
        <f t="shared" ref="J7:K7" si="1">+J9</f>
        <v>246007.52068700007</v>
      </c>
      <c r="K7" s="18">
        <f t="shared" si="1"/>
        <v>0</v>
      </c>
      <c r="L7" s="17"/>
      <c r="M7" s="18">
        <f>+H7-I7-K7</f>
        <v>-89691.368832999957</v>
      </c>
    </row>
    <row r="8" spans="2:13" ht="4.5" customHeight="1" x14ac:dyDescent="0.25">
      <c r="C8" s="4"/>
      <c r="E8" s="4"/>
      <c r="F8" s="5"/>
      <c r="G8" s="50"/>
      <c r="H8" s="7"/>
      <c r="I8" s="7"/>
      <c r="J8" s="6"/>
      <c r="K8" s="7"/>
      <c r="L8" s="50"/>
    </row>
    <row r="9" spans="2:13" s="53" customFormat="1" x14ac:dyDescent="0.25">
      <c r="B9" s="21" t="s">
        <v>188</v>
      </c>
      <c r="C9" s="22"/>
      <c r="D9" s="21"/>
      <c r="E9" s="22"/>
      <c r="F9" s="23"/>
      <c r="G9" s="17"/>
      <c r="H9" s="24">
        <f>+H10+H41+H153</f>
        <v>246007.52068700007</v>
      </c>
      <c r="I9" s="24">
        <f>+I10+I41+I153</f>
        <v>335642.64073000004</v>
      </c>
      <c r="J9" s="6">
        <f>+J10+J41+J153</f>
        <v>246007.52068700007</v>
      </c>
      <c r="K9" s="24">
        <f>+K10+K41+K153</f>
        <v>0</v>
      </c>
      <c r="L9" s="17"/>
      <c r="M9" s="24">
        <f t="shared" ref="M9:M76" si="2">+H9-I9-K9</f>
        <v>-89635.120042999974</v>
      </c>
    </row>
    <row r="10" spans="2:13" x14ac:dyDescent="0.25">
      <c r="B10" s="26" t="s">
        <v>0</v>
      </c>
      <c r="C10" s="27"/>
      <c r="D10" s="26"/>
      <c r="E10" s="27"/>
      <c r="F10" s="28"/>
      <c r="G10" s="29"/>
      <c r="H10" s="30">
        <v>78172.613000000012</v>
      </c>
      <c r="I10" s="30">
        <v>67015.865070000014</v>
      </c>
      <c r="J10" s="30">
        <v>78172.613000000012</v>
      </c>
      <c r="K10" s="30">
        <v>0</v>
      </c>
      <c r="L10" s="29"/>
      <c r="M10" s="30">
        <f t="shared" si="2"/>
        <v>11156.747929999998</v>
      </c>
    </row>
    <row r="11" spans="2:13" x14ac:dyDescent="0.25">
      <c r="B11" s="33"/>
      <c r="C11" s="34">
        <v>1100</v>
      </c>
      <c r="D11" s="35" t="s">
        <v>148</v>
      </c>
      <c r="E11" s="34"/>
      <c r="F11" s="36"/>
      <c r="G11" s="29"/>
      <c r="H11" s="37">
        <v>24609.345000000001</v>
      </c>
      <c r="I11" s="37">
        <v>19708.314840000006</v>
      </c>
      <c r="J11" s="37">
        <v>24609.345000000001</v>
      </c>
      <c r="K11" s="37">
        <v>0</v>
      </c>
      <c r="L11" s="29"/>
      <c r="M11" s="37">
        <f t="shared" si="2"/>
        <v>4901.0301599999948</v>
      </c>
    </row>
    <row r="12" spans="2:13" x14ac:dyDescent="0.25">
      <c r="B12" s="33"/>
      <c r="C12" s="39"/>
      <c r="D12" s="33"/>
      <c r="E12" s="54">
        <v>11301</v>
      </c>
      <c r="F12" s="55" t="s">
        <v>1</v>
      </c>
      <c r="G12" s="56"/>
      <c r="H12" s="57">
        <v>24609.345000000001</v>
      </c>
      <c r="I12" s="57">
        <v>19708.314840000006</v>
      </c>
      <c r="J12" s="57">
        <v>24609.345000000001</v>
      </c>
      <c r="K12" s="57">
        <v>0</v>
      </c>
      <c r="L12" s="56"/>
      <c r="M12" s="57">
        <f t="shared" si="2"/>
        <v>4901.0301599999948</v>
      </c>
    </row>
    <row r="13" spans="2:13" x14ac:dyDescent="0.25">
      <c r="B13" s="33"/>
      <c r="C13" s="34">
        <v>1200</v>
      </c>
      <c r="D13" s="35" t="s">
        <v>149</v>
      </c>
      <c r="E13" s="34"/>
      <c r="F13" s="36"/>
      <c r="G13" s="29"/>
      <c r="H13" s="37">
        <v>524.38300000000004</v>
      </c>
      <c r="I13" s="37">
        <v>4580.1235200000001</v>
      </c>
      <c r="J13" s="37">
        <v>524.38300000000004</v>
      </c>
      <c r="K13" s="37">
        <v>0</v>
      </c>
      <c r="L13" s="29"/>
      <c r="M13" s="37">
        <f t="shared" si="2"/>
        <v>-4055.7405200000003</v>
      </c>
    </row>
    <row r="14" spans="2:13" x14ac:dyDescent="0.25">
      <c r="B14" s="33"/>
      <c r="C14" s="39"/>
      <c r="D14" s="33"/>
      <c r="E14" s="54">
        <v>12101</v>
      </c>
      <c r="F14" s="55" t="s">
        <v>2</v>
      </c>
      <c r="G14" s="56"/>
      <c r="H14" s="57">
        <v>169.21899999999999</v>
      </c>
      <c r="I14" s="57">
        <v>104.94222000000001</v>
      </c>
      <c r="J14" s="44">
        <v>169.21899999999999</v>
      </c>
      <c r="K14" s="57">
        <v>0</v>
      </c>
      <c r="L14" s="56"/>
      <c r="M14" s="57">
        <f t="shared" si="2"/>
        <v>64.276779999999988</v>
      </c>
    </row>
    <row r="15" spans="2:13" x14ac:dyDescent="0.25">
      <c r="B15" s="33"/>
      <c r="C15" s="39"/>
      <c r="D15" s="33"/>
      <c r="E15" s="54">
        <v>12201</v>
      </c>
      <c r="F15" s="55" t="s">
        <v>3</v>
      </c>
      <c r="G15" s="56"/>
      <c r="H15" s="57">
        <v>355.16399999999999</v>
      </c>
      <c r="I15" s="57">
        <v>4475.1813000000002</v>
      </c>
      <c r="J15" s="44">
        <v>355.16399999999999</v>
      </c>
      <c r="K15" s="57">
        <v>0</v>
      </c>
      <c r="L15" s="56"/>
      <c r="M15" s="57">
        <f t="shared" si="2"/>
        <v>-4120.0173000000004</v>
      </c>
    </row>
    <row r="16" spans="2:13" x14ac:dyDescent="0.25">
      <c r="B16" s="33"/>
      <c r="C16" s="34">
        <v>1300</v>
      </c>
      <c r="D16" s="35" t="s">
        <v>150</v>
      </c>
      <c r="E16" s="34"/>
      <c r="F16" s="36"/>
      <c r="G16" s="29"/>
      <c r="H16" s="37">
        <v>18230.464000000004</v>
      </c>
      <c r="I16" s="37">
        <v>14568.613500000001</v>
      </c>
      <c r="J16" s="37">
        <v>18230.464000000004</v>
      </c>
      <c r="K16" s="37">
        <v>0</v>
      </c>
      <c r="L16" s="29"/>
      <c r="M16" s="37">
        <f t="shared" si="2"/>
        <v>3661.8505000000023</v>
      </c>
    </row>
    <row r="17" spans="2:13" x14ac:dyDescent="0.25">
      <c r="B17" s="33"/>
      <c r="C17" s="39"/>
      <c r="D17" s="33"/>
      <c r="E17" s="54">
        <v>13101</v>
      </c>
      <c r="F17" s="55" t="s">
        <v>4</v>
      </c>
      <c r="G17" s="56"/>
      <c r="H17" s="57">
        <v>5355.3339999999998</v>
      </c>
      <c r="I17" s="57">
        <v>3600.5894499999999</v>
      </c>
      <c r="J17" s="44">
        <v>5355.3339999999998</v>
      </c>
      <c r="K17" s="57">
        <v>0</v>
      </c>
      <c r="L17" s="56"/>
      <c r="M17" s="57">
        <f t="shared" si="2"/>
        <v>1754.7445499999999</v>
      </c>
    </row>
    <row r="18" spans="2:13" x14ac:dyDescent="0.25">
      <c r="B18" s="33"/>
      <c r="C18" s="39"/>
      <c r="D18" s="33"/>
      <c r="E18" s="54">
        <v>13201</v>
      </c>
      <c r="F18" s="55" t="s">
        <v>5</v>
      </c>
      <c r="G18" s="56"/>
      <c r="H18" s="57">
        <v>1410.3989999999999</v>
      </c>
      <c r="I18" s="57">
        <v>3183.19623</v>
      </c>
      <c r="J18" s="44">
        <v>1410.3989999999999</v>
      </c>
      <c r="K18" s="57">
        <v>0</v>
      </c>
      <c r="L18" s="56"/>
      <c r="M18" s="57">
        <f t="shared" si="2"/>
        <v>-1772.7972300000001</v>
      </c>
    </row>
    <row r="19" spans="2:13" x14ac:dyDescent="0.25">
      <c r="B19" s="33"/>
      <c r="C19" s="39"/>
      <c r="D19" s="33"/>
      <c r="E19" s="54">
        <v>13202</v>
      </c>
      <c r="F19" s="55" t="s">
        <v>6</v>
      </c>
      <c r="G19" s="56"/>
      <c r="H19" s="57">
        <v>10815.133</v>
      </c>
      <c r="I19" s="57">
        <v>7059.1344600000029</v>
      </c>
      <c r="J19" s="44">
        <v>10815.133</v>
      </c>
      <c r="K19" s="57">
        <v>0</v>
      </c>
      <c r="L19" s="56"/>
      <c r="M19" s="57">
        <f t="shared" si="2"/>
        <v>3755.9985399999969</v>
      </c>
    </row>
    <row r="20" spans="2:13" x14ac:dyDescent="0.25">
      <c r="B20" s="33"/>
      <c r="C20" s="39"/>
      <c r="D20" s="33"/>
      <c r="E20" s="54">
        <v>13301</v>
      </c>
      <c r="F20" s="55" t="s">
        <v>7</v>
      </c>
      <c r="G20" s="56"/>
      <c r="H20" s="57">
        <v>81.094999999999999</v>
      </c>
      <c r="I20" s="57">
        <v>0</v>
      </c>
      <c r="J20" s="44">
        <v>81.094999999999999</v>
      </c>
      <c r="K20" s="57">
        <v>0</v>
      </c>
      <c r="L20" s="56"/>
      <c r="M20" s="57">
        <f t="shared" si="2"/>
        <v>81.094999999999999</v>
      </c>
    </row>
    <row r="21" spans="2:13" x14ac:dyDescent="0.25">
      <c r="B21" s="33"/>
      <c r="C21" s="39"/>
      <c r="D21" s="33"/>
      <c r="E21" s="54">
        <v>13404</v>
      </c>
      <c r="F21" s="55" t="s">
        <v>8</v>
      </c>
      <c r="G21" s="56"/>
      <c r="H21" s="57">
        <v>568.50300000000004</v>
      </c>
      <c r="I21" s="57">
        <v>592.62788999999998</v>
      </c>
      <c r="J21" s="44">
        <v>568.50300000000004</v>
      </c>
      <c r="K21" s="57">
        <v>0</v>
      </c>
      <c r="L21" s="56"/>
      <c r="M21" s="57">
        <f t="shared" si="2"/>
        <v>-24.124889999999937</v>
      </c>
    </row>
    <row r="22" spans="2:13" x14ac:dyDescent="0.25">
      <c r="B22" s="33"/>
      <c r="C22" s="39"/>
      <c r="D22" s="33"/>
      <c r="E22" s="54">
        <v>13406</v>
      </c>
      <c r="F22" s="55" t="s">
        <v>9</v>
      </c>
      <c r="G22" s="56"/>
      <c r="H22" s="57">
        <v>0</v>
      </c>
      <c r="I22" s="57">
        <v>133.06546999999998</v>
      </c>
      <c r="J22" s="44">
        <v>0</v>
      </c>
      <c r="K22" s="57">
        <v>0</v>
      </c>
      <c r="L22" s="56"/>
      <c r="M22" s="57">
        <f t="shared" si="2"/>
        <v>-133.06546999999998</v>
      </c>
    </row>
    <row r="23" spans="2:13" x14ac:dyDescent="0.25">
      <c r="B23" s="33"/>
      <c r="C23" s="34">
        <v>1400</v>
      </c>
      <c r="D23" s="35" t="s">
        <v>151</v>
      </c>
      <c r="E23" s="34"/>
      <c r="F23" s="36"/>
      <c r="G23" s="29"/>
      <c r="H23" s="37">
        <v>8765.0110000000004</v>
      </c>
      <c r="I23" s="37">
        <v>7538.3698700000004</v>
      </c>
      <c r="J23" s="37">
        <v>8765.0110000000004</v>
      </c>
      <c r="K23" s="37">
        <v>0</v>
      </c>
      <c r="L23" s="29"/>
      <c r="M23" s="37">
        <f t="shared" si="2"/>
        <v>1226.64113</v>
      </c>
    </row>
    <row r="24" spans="2:13" x14ac:dyDescent="0.25">
      <c r="B24" s="33"/>
      <c r="C24" s="39"/>
      <c r="D24" s="33"/>
      <c r="E24" s="54">
        <v>14103</v>
      </c>
      <c r="F24" s="55" t="s">
        <v>10</v>
      </c>
      <c r="G24" s="56"/>
      <c r="H24" s="57">
        <v>4204.6000000000004</v>
      </c>
      <c r="I24" s="57">
        <v>4111.1653900000001</v>
      </c>
      <c r="J24" s="44">
        <v>4204.6000000000004</v>
      </c>
      <c r="K24" s="57">
        <v>0</v>
      </c>
      <c r="L24" s="56"/>
      <c r="M24" s="57">
        <f t="shared" si="2"/>
        <v>93.434610000000248</v>
      </c>
    </row>
    <row r="25" spans="2:13" x14ac:dyDescent="0.25">
      <c r="B25" s="33"/>
      <c r="C25" s="39"/>
      <c r="D25" s="33"/>
      <c r="E25" s="54">
        <v>14202</v>
      </c>
      <c r="F25" s="55" t="s">
        <v>11</v>
      </c>
      <c r="G25" s="56"/>
      <c r="H25" s="57">
        <v>2023.605</v>
      </c>
      <c r="I25" s="57">
        <v>2012.8854699999999</v>
      </c>
      <c r="J25" s="44">
        <v>2023.605</v>
      </c>
      <c r="K25" s="57">
        <v>0</v>
      </c>
      <c r="L25" s="56"/>
      <c r="M25" s="57">
        <f t="shared" si="2"/>
        <v>10.719530000000077</v>
      </c>
    </row>
    <row r="26" spans="2:13" x14ac:dyDescent="0.25">
      <c r="B26" s="33"/>
      <c r="C26" s="39"/>
      <c r="D26" s="33"/>
      <c r="E26" s="54">
        <v>14301</v>
      </c>
      <c r="F26" s="55" t="s">
        <v>12</v>
      </c>
      <c r="G26" s="56"/>
      <c r="H26" s="57">
        <v>823.24599999999998</v>
      </c>
      <c r="I26" s="57">
        <v>805.15346999999997</v>
      </c>
      <c r="J26" s="44">
        <v>823.24599999999998</v>
      </c>
      <c r="K26" s="57">
        <v>0</v>
      </c>
      <c r="L26" s="56"/>
      <c r="M26" s="57">
        <f t="shared" si="2"/>
        <v>18.092530000000011</v>
      </c>
    </row>
    <row r="27" spans="2:13" x14ac:dyDescent="0.25">
      <c r="B27" s="33"/>
      <c r="C27" s="39"/>
      <c r="D27" s="33"/>
      <c r="E27" s="54">
        <v>14401</v>
      </c>
      <c r="F27" s="55" t="s">
        <v>13</v>
      </c>
      <c r="G27" s="56"/>
      <c r="H27" s="57">
        <v>1445.896</v>
      </c>
      <c r="I27" s="57">
        <v>609.16554000000008</v>
      </c>
      <c r="J27" s="44">
        <v>1445.896</v>
      </c>
      <c r="K27" s="57">
        <v>0</v>
      </c>
      <c r="L27" s="56"/>
      <c r="M27" s="57">
        <f t="shared" si="2"/>
        <v>836.73045999999988</v>
      </c>
    </row>
    <row r="28" spans="2:13" x14ac:dyDescent="0.25">
      <c r="B28" s="33"/>
      <c r="C28" s="39"/>
      <c r="D28" s="33"/>
      <c r="E28" s="54">
        <v>14406</v>
      </c>
      <c r="F28" s="55" t="s">
        <v>14</v>
      </c>
      <c r="G28" s="56"/>
      <c r="H28" s="57">
        <v>267.66399999999999</v>
      </c>
      <c r="I28" s="57">
        <v>0</v>
      </c>
      <c r="J28" s="44">
        <v>267.66399999999999</v>
      </c>
      <c r="K28" s="57">
        <v>0</v>
      </c>
      <c r="L28" s="56"/>
      <c r="M28" s="57">
        <f t="shared" si="2"/>
        <v>267.66399999999999</v>
      </c>
    </row>
    <row r="29" spans="2:13" x14ac:dyDescent="0.25">
      <c r="B29" s="33"/>
      <c r="C29" s="34">
        <v>1500</v>
      </c>
      <c r="D29" s="35" t="s">
        <v>152</v>
      </c>
      <c r="E29" s="34"/>
      <c r="F29" s="36"/>
      <c r="G29" s="29"/>
      <c r="H29" s="37">
        <v>24483.751</v>
      </c>
      <c r="I29" s="37">
        <v>20620.443340000005</v>
      </c>
      <c r="J29" s="37">
        <v>24483.751</v>
      </c>
      <c r="K29" s="37">
        <v>0</v>
      </c>
      <c r="L29" s="29"/>
      <c r="M29" s="37">
        <f t="shared" si="2"/>
        <v>3863.3076599999949</v>
      </c>
    </row>
    <row r="30" spans="2:13" x14ac:dyDescent="0.25">
      <c r="B30" s="33"/>
      <c r="C30" s="39"/>
      <c r="D30" s="33"/>
      <c r="E30" s="54">
        <v>15101</v>
      </c>
      <c r="F30" s="55" t="s">
        <v>15</v>
      </c>
      <c r="G30" s="56"/>
      <c r="H30" s="57">
        <v>1725.7449999999999</v>
      </c>
      <c r="I30" s="57">
        <v>1400.6288400000003</v>
      </c>
      <c r="J30" s="44">
        <v>1725.7449999999999</v>
      </c>
      <c r="K30" s="57">
        <v>0</v>
      </c>
      <c r="L30" s="56"/>
      <c r="M30" s="57">
        <f t="shared" si="2"/>
        <v>325.11615999999958</v>
      </c>
    </row>
    <row r="31" spans="2:13" x14ac:dyDescent="0.25">
      <c r="B31" s="33"/>
      <c r="C31" s="39"/>
      <c r="D31" s="33"/>
      <c r="E31" s="54">
        <v>15202</v>
      </c>
      <c r="F31" s="55" t="s">
        <v>16</v>
      </c>
      <c r="G31" s="56"/>
      <c r="H31" s="57">
        <v>0</v>
      </c>
      <c r="I31" s="57">
        <v>2915.47282</v>
      </c>
      <c r="J31" s="44">
        <v>0</v>
      </c>
      <c r="K31" s="57">
        <v>0</v>
      </c>
      <c r="L31" s="56"/>
      <c r="M31" s="57">
        <f t="shared" si="2"/>
        <v>-2915.47282</v>
      </c>
    </row>
    <row r="32" spans="2:13" ht="30" x14ac:dyDescent="0.25">
      <c r="B32" s="33"/>
      <c r="C32" s="39"/>
      <c r="D32" s="33"/>
      <c r="E32" s="54">
        <v>15401</v>
      </c>
      <c r="F32" s="55" t="s">
        <v>17</v>
      </c>
      <c r="G32" s="56"/>
      <c r="H32" s="57">
        <v>12209.455</v>
      </c>
      <c r="I32" s="57">
        <v>9227.7937500000044</v>
      </c>
      <c r="J32" s="44">
        <v>12209.455</v>
      </c>
      <c r="K32" s="57">
        <v>0</v>
      </c>
      <c r="L32" s="56"/>
      <c r="M32" s="57">
        <f t="shared" si="2"/>
        <v>2981.6612499999956</v>
      </c>
    </row>
    <row r="33" spans="2:13" x14ac:dyDescent="0.25">
      <c r="B33" s="33"/>
      <c r="C33" s="39"/>
      <c r="D33" s="33"/>
      <c r="E33" s="54">
        <v>15402</v>
      </c>
      <c r="F33" s="55" t="s">
        <v>18</v>
      </c>
      <c r="G33" s="56"/>
      <c r="H33" s="57">
        <v>6771.55</v>
      </c>
      <c r="I33" s="57">
        <v>4365.1837299999997</v>
      </c>
      <c r="J33" s="44">
        <v>6771.55</v>
      </c>
      <c r="K33" s="57">
        <v>0</v>
      </c>
      <c r="L33" s="56"/>
      <c r="M33" s="57">
        <f t="shared" si="2"/>
        <v>2406.3662700000004</v>
      </c>
    </row>
    <row r="34" spans="2:13" x14ac:dyDescent="0.25">
      <c r="B34" s="33"/>
      <c r="C34" s="39"/>
      <c r="D34" s="33"/>
      <c r="E34" s="54">
        <v>15501</v>
      </c>
      <c r="F34" s="55" t="s">
        <v>19</v>
      </c>
      <c r="G34" s="56"/>
      <c r="H34" s="57">
        <v>259.89999999999998</v>
      </c>
      <c r="I34" s="57">
        <v>0</v>
      </c>
      <c r="J34" s="44">
        <v>259.89999999999998</v>
      </c>
      <c r="K34" s="57">
        <v>0</v>
      </c>
      <c r="L34" s="56"/>
      <c r="M34" s="57">
        <f t="shared" si="2"/>
        <v>259.89999999999998</v>
      </c>
    </row>
    <row r="35" spans="2:13" x14ac:dyDescent="0.25">
      <c r="B35" s="33"/>
      <c r="C35" s="39"/>
      <c r="D35" s="33"/>
      <c r="E35" s="54">
        <v>15901</v>
      </c>
      <c r="F35" s="55" t="s">
        <v>20</v>
      </c>
      <c r="G35" s="56"/>
      <c r="H35" s="57">
        <v>3517.1010000000001</v>
      </c>
      <c r="I35" s="57">
        <v>2711.3642</v>
      </c>
      <c r="J35" s="44">
        <v>3517.1010000000001</v>
      </c>
      <c r="K35" s="57">
        <v>0</v>
      </c>
      <c r="L35" s="56"/>
      <c r="M35" s="57">
        <f t="shared" si="2"/>
        <v>805.73680000000013</v>
      </c>
    </row>
    <row r="36" spans="2:13" ht="15.75" customHeight="1" x14ac:dyDescent="0.25">
      <c r="B36" s="33"/>
      <c r="C36" s="34">
        <v>1600</v>
      </c>
      <c r="D36" s="35" t="s">
        <v>153</v>
      </c>
      <c r="E36" s="34"/>
      <c r="F36" s="36"/>
      <c r="G36" s="29"/>
      <c r="H36" s="37">
        <v>309.65899999999999</v>
      </c>
      <c r="I36" s="37">
        <v>0</v>
      </c>
      <c r="J36" s="37">
        <v>309.65899999999999</v>
      </c>
      <c r="K36" s="37">
        <v>0</v>
      </c>
      <c r="L36" s="29"/>
      <c r="M36" s="37">
        <f t="shared" si="2"/>
        <v>309.65899999999999</v>
      </c>
    </row>
    <row r="37" spans="2:13" x14ac:dyDescent="0.25">
      <c r="B37" s="33"/>
      <c r="C37" s="39"/>
      <c r="D37" s="33"/>
      <c r="E37" s="54">
        <v>16101</v>
      </c>
      <c r="F37" s="55" t="s">
        <v>21</v>
      </c>
      <c r="G37" s="56"/>
      <c r="H37" s="57">
        <v>139.178</v>
      </c>
      <c r="I37" s="57">
        <v>0</v>
      </c>
      <c r="J37" s="44">
        <v>139.178</v>
      </c>
      <c r="K37" s="57">
        <v>0</v>
      </c>
      <c r="L37" s="56"/>
      <c r="M37" s="57">
        <f t="shared" si="2"/>
        <v>139.178</v>
      </c>
    </row>
    <row r="38" spans="2:13" x14ac:dyDescent="0.25">
      <c r="B38" s="33"/>
      <c r="C38" s="39"/>
      <c r="D38" s="33"/>
      <c r="E38" s="40">
        <v>16106</v>
      </c>
      <c r="F38" s="41" t="s">
        <v>22</v>
      </c>
      <c r="G38" s="56"/>
      <c r="H38" s="43">
        <v>170.48099999999999</v>
      </c>
      <c r="I38" s="43">
        <v>0</v>
      </c>
      <c r="J38" s="44">
        <v>170.48099999999999</v>
      </c>
      <c r="K38" s="43">
        <v>0</v>
      </c>
      <c r="L38" s="56"/>
      <c r="M38" s="43">
        <f t="shared" ref="M38" si="3">+H38-I38-K38</f>
        <v>170.48099999999999</v>
      </c>
    </row>
    <row r="39" spans="2:13" ht="15.75" customHeight="1" x14ac:dyDescent="0.25">
      <c r="B39" s="33"/>
      <c r="C39" s="34">
        <v>1700</v>
      </c>
      <c r="D39" s="35" t="s">
        <v>154</v>
      </c>
      <c r="E39" s="34"/>
      <c r="F39" s="36"/>
      <c r="G39" s="29"/>
      <c r="H39" s="37">
        <v>1250</v>
      </c>
      <c r="I39" s="37">
        <v>0</v>
      </c>
      <c r="J39" s="37">
        <v>1250</v>
      </c>
      <c r="K39" s="37">
        <v>0</v>
      </c>
      <c r="L39" s="29"/>
      <c r="M39" s="37">
        <f t="shared" si="2"/>
        <v>1250</v>
      </c>
    </row>
    <row r="40" spans="2:13" x14ac:dyDescent="0.25">
      <c r="B40" s="33"/>
      <c r="C40" s="39"/>
      <c r="D40" s="33"/>
      <c r="E40" s="54">
        <v>17102</v>
      </c>
      <c r="F40" s="55" t="s">
        <v>23</v>
      </c>
      <c r="G40" s="56"/>
      <c r="H40" s="57">
        <v>1250</v>
      </c>
      <c r="I40" s="57">
        <v>0</v>
      </c>
      <c r="J40" s="44">
        <v>1250</v>
      </c>
      <c r="K40" s="57">
        <v>0</v>
      </c>
      <c r="L40" s="56"/>
      <c r="M40" s="57">
        <f t="shared" si="2"/>
        <v>1250</v>
      </c>
    </row>
    <row r="41" spans="2:13" x14ac:dyDescent="0.25">
      <c r="B41" s="26" t="s">
        <v>24</v>
      </c>
      <c r="C41" s="27"/>
      <c r="D41" s="26"/>
      <c r="E41" s="27"/>
      <c r="F41" s="28"/>
      <c r="G41" s="29"/>
      <c r="H41" s="30">
        <v>-124559.66091299993</v>
      </c>
      <c r="I41" s="30">
        <v>165740.09324000002</v>
      </c>
      <c r="J41" s="30">
        <v>-124559.66091299993</v>
      </c>
      <c r="K41" s="30">
        <v>0</v>
      </c>
      <c r="L41" s="29"/>
      <c r="M41" s="30">
        <f t="shared" si="2"/>
        <v>-290299.75415299996</v>
      </c>
    </row>
    <row r="42" spans="2:13" x14ac:dyDescent="0.25">
      <c r="B42" s="58" t="s">
        <v>25</v>
      </c>
      <c r="C42" s="59"/>
      <c r="D42" s="58"/>
      <c r="E42" s="59"/>
      <c r="F42" s="60"/>
      <c r="G42" s="29"/>
      <c r="H42" s="61">
        <v>755.78899999999987</v>
      </c>
      <c r="I42" s="61">
        <v>959.9579500000001</v>
      </c>
      <c r="J42" s="61">
        <v>755.78899999999987</v>
      </c>
      <c r="K42" s="61">
        <v>0</v>
      </c>
      <c r="L42" s="29"/>
      <c r="M42" s="61">
        <f t="shared" si="2"/>
        <v>-204.16895000000022</v>
      </c>
    </row>
    <row r="43" spans="2:13" ht="15.75" customHeight="1" x14ac:dyDescent="0.25">
      <c r="B43" s="33"/>
      <c r="C43" s="34">
        <v>2100</v>
      </c>
      <c r="D43" s="35" t="s">
        <v>155</v>
      </c>
      <c r="E43" s="34"/>
      <c r="F43" s="36"/>
      <c r="G43" s="29"/>
      <c r="H43" s="37">
        <v>205.05200000000002</v>
      </c>
      <c r="I43" s="37">
        <v>381.17032</v>
      </c>
      <c r="J43" s="37">
        <v>205.05200000000002</v>
      </c>
      <c r="K43" s="37">
        <v>0</v>
      </c>
      <c r="L43" s="29"/>
      <c r="M43" s="37">
        <f t="shared" si="2"/>
        <v>-176.11831999999998</v>
      </c>
    </row>
    <row r="44" spans="2:13" x14ac:dyDescent="0.25">
      <c r="B44" s="33"/>
      <c r="C44" s="39"/>
      <c r="D44" s="33"/>
      <c r="E44" s="54">
        <v>21101</v>
      </c>
      <c r="F44" s="55" t="s">
        <v>26</v>
      </c>
      <c r="G44" s="56"/>
      <c r="H44" s="57">
        <v>164.91300000000001</v>
      </c>
      <c r="I44" s="57">
        <v>369.81479999999999</v>
      </c>
      <c r="J44" s="44">
        <v>164.91300000000001</v>
      </c>
      <c r="K44" s="57">
        <v>0</v>
      </c>
      <c r="L44" s="56"/>
      <c r="M44" s="57">
        <f t="shared" si="2"/>
        <v>-204.90179999999998</v>
      </c>
    </row>
    <row r="45" spans="2:13" x14ac:dyDescent="0.25">
      <c r="B45" s="33"/>
      <c r="C45" s="39"/>
      <c r="D45" s="33"/>
      <c r="E45" s="54">
        <v>21201</v>
      </c>
      <c r="F45" s="55" t="s">
        <v>27</v>
      </c>
      <c r="G45" s="56"/>
      <c r="H45" s="57">
        <v>0.19700000000000001</v>
      </c>
      <c r="I45" s="57">
        <v>0</v>
      </c>
      <c r="J45" s="44">
        <v>0.19700000000000001</v>
      </c>
      <c r="K45" s="57">
        <v>0</v>
      </c>
      <c r="L45" s="56"/>
      <c r="M45" s="57">
        <f t="shared" si="2"/>
        <v>0.19700000000000001</v>
      </c>
    </row>
    <row r="46" spans="2:13" x14ac:dyDescent="0.25">
      <c r="B46" s="33"/>
      <c r="C46" s="39"/>
      <c r="D46" s="33"/>
      <c r="E46" s="54">
        <v>21301</v>
      </c>
      <c r="F46" s="55" t="s">
        <v>28</v>
      </c>
      <c r="G46" s="56"/>
      <c r="H46" s="57">
        <v>0.13100000000000001</v>
      </c>
      <c r="I46" s="57">
        <v>0</v>
      </c>
      <c r="J46" s="44">
        <v>0.13100000000000001</v>
      </c>
      <c r="K46" s="57">
        <v>0</v>
      </c>
      <c r="L46" s="56"/>
      <c r="M46" s="57">
        <f t="shared" si="2"/>
        <v>0.13100000000000001</v>
      </c>
    </row>
    <row r="47" spans="2:13" x14ac:dyDescent="0.25">
      <c r="B47" s="33"/>
      <c r="C47" s="39"/>
      <c r="D47" s="33"/>
      <c r="E47" s="54">
        <v>21401</v>
      </c>
      <c r="F47" s="55" t="s">
        <v>29</v>
      </c>
      <c r="G47" s="56"/>
      <c r="H47" s="57">
        <v>4.758</v>
      </c>
      <c r="I47" s="57">
        <v>0.29137999999999997</v>
      </c>
      <c r="J47" s="44">
        <v>4.758</v>
      </c>
      <c r="K47" s="57">
        <v>0</v>
      </c>
      <c r="L47" s="56"/>
      <c r="M47" s="57">
        <f t="shared" si="2"/>
        <v>4.4666199999999998</v>
      </c>
    </row>
    <row r="48" spans="2:13" x14ac:dyDescent="0.25">
      <c r="B48" s="33"/>
      <c r="C48" s="39"/>
      <c r="D48" s="33"/>
      <c r="E48" s="54">
        <v>21501</v>
      </c>
      <c r="F48" s="55" t="s">
        <v>30</v>
      </c>
      <c r="G48" s="56"/>
      <c r="H48" s="57">
        <v>29.486000000000001</v>
      </c>
      <c r="I48" s="57">
        <v>6.4859999999999998</v>
      </c>
      <c r="J48" s="44">
        <v>29.486000000000001</v>
      </c>
      <c r="K48" s="57">
        <v>0</v>
      </c>
      <c r="L48" s="56"/>
      <c r="M48" s="57">
        <f t="shared" si="2"/>
        <v>23</v>
      </c>
    </row>
    <row r="49" spans="2:13" x14ac:dyDescent="0.25">
      <c r="B49" s="33"/>
      <c r="C49" s="39"/>
      <c r="D49" s="33"/>
      <c r="E49" s="54">
        <v>21601</v>
      </c>
      <c r="F49" s="55" t="s">
        <v>31</v>
      </c>
      <c r="G49" s="56"/>
      <c r="H49" s="57">
        <v>5.5670000000000002</v>
      </c>
      <c r="I49" s="57">
        <v>4.5781400000000012</v>
      </c>
      <c r="J49" s="44">
        <v>5.5670000000000002</v>
      </c>
      <c r="K49" s="57">
        <v>0</v>
      </c>
      <c r="L49" s="56"/>
      <c r="M49" s="57">
        <f t="shared" si="2"/>
        <v>0.98885999999999896</v>
      </c>
    </row>
    <row r="50" spans="2:13" ht="15.75" customHeight="1" x14ac:dyDescent="0.25">
      <c r="B50" s="33"/>
      <c r="C50" s="34">
        <v>2200</v>
      </c>
      <c r="D50" s="35" t="s">
        <v>156</v>
      </c>
      <c r="E50" s="34"/>
      <c r="F50" s="36"/>
      <c r="G50" s="29"/>
      <c r="H50" s="37">
        <v>140.857</v>
      </c>
      <c r="I50" s="37">
        <v>111.51939</v>
      </c>
      <c r="J50" s="37">
        <v>140.857</v>
      </c>
      <c r="K50" s="37">
        <v>0</v>
      </c>
      <c r="L50" s="29"/>
      <c r="M50" s="37">
        <f t="shared" si="2"/>
        <v>29.337609999999998</v>
      </c>
    </row>
    <row r="51" spans="2:13" ht="30" x14ac:dyDescent="0.25">
      <c r="B51" s="33"/>
      <c r="C51" s="39"/>
      <c r="D51" s="33"/>
      <c r="E51" s="54">
        <v>22104</v>
      </c>
      <c r="F51" s="55" t="s">
        <v>32</v>
      </c>
      <c r="G51" s="56"/>
      <c r="H51" s="57">
        <v>124.107</v>
      </c>
      <c r="I51" s="57">
        <v>109.34508</v>
      </c>
      <c r="J51" s="44">
        <v>124.107</v>
      </c>
      <c r="K51" s="57">
        <v>0</v>
      </c>
      <c r="L51" s="56"/>
      <c r="M51" s="57">
        <f t="shared" si="2"/>
        <v>14.761920000000003</v>
      </c>
    </row>
    <row r="52" spans="2:13" x14ac:dyDescent="0.25">
      <c r="B52" s="33"/>
      <c r="C52" s="39"/>
      <c r="D52" s="33"/>
      <c r="E52" s="54">
        <v>22301</v>
      </c>
      <c r="F52" s="55" t="s">
        <v>33</v>
      </c>
      <c r="G52" s="56"/>
      <c r="H52" s="57">
        <v>16.75</v>
      </c>
      <c r="I52" s="57">
        <v>2.1743099999999997</v>
      </c>
      <c r="J52" s="44">
        <v>16.75</v>
      </c>
      <c r="K52" s="57">
        <v>0</v>
      </c>
      <c r="L52" s="56"/>
      <c r="M52" s="57">
        <f t="shared" si="2"/>
        <v>14.57569</v>
      </c>
    </row>
    <row r="53" spans="2:13" ht="15.75" customHeight="1" x14ac:dyDescent="0.25">
      <c r="B53" s="33"/>
      <c r="C53" s="34">
        <v>2400</v>
      </c>
      <c r="D53" s="35" t="s">
        <v>157</v>
      </c>
      <c r="E53" s="34"/>
      <c r="F53" s="36"/>
      <c r="G53" s="29"/>
      <c r="H53" s="37">
        <v>77.301000000000002</v>
      </c>
      <c r="I53" s="37">
        <v>239.90870000000001</v>
      </c>
      <c r="J53" s="37">
        <v>77.301000000000002</v>
      </c>
      <c r="K53" s="37">
        <v>0</v>
      </c>
      <c r="L53" s="29"/>
      <c r="M53" s="37">
        <f t="shared" si="2"/>
        <v>-162.60770000000002</v>
      </c>
    </row>
    <row r="54" spans="2:13" x14ac:dyDescent="0.25">
      <c r="B54" s="33"/>
      <c r="C54" s="39"/>
      <c r="D54" s="33"/>
      <c r="E54" s="54">
        <v>24101</v>
      </c>
      <c r="F54" s="55" t="s">
        <v>34</v>
      </c>
      <c r="G54" s="56"/>
      <c r="H54" s="57">
        <v>0.64</v>
      </c>
      <c r="I54" s="57">
        <v>1.65</v>
      </c>
      <c r="J54" s="44">
        <v>0.64</v>
      </c>
      <c r="K54" s="57">
        <v>0</v>
      </c>
      <c r="L54" s="56"/>
      <c r="M54" s="57">
        <f t="shared" si="2"/>
        <v>-1.0099999999999998</v>
      </c>
    </row>
    <row r="55" spans="2:13" x14ac:dyDescent="0.25">
      <c r="B55" s="33"/>
      <c r="C55" s="39"/>
      <c r="D55" s="33"/>
      <c r="E55" s="54">
        <v>24401</v>
      </c>
      <c r="F55" s="55" t="s">
        <v>37</v>
      </c>
      <c r="G55" s="56"/>
      <c r="H55" s="57">
        <v>0</v>
      </c>
      <c r="I55" s="57">
        <v>4.1251600000000002</v>
      </c>
      <c r="J55" s="44">
        <v>0</v>
      </c>
      <c r="K55" s="57">
        <v>0</v>
      </c>
      <c r="L55" s="56"/>
      <c r="M55" s="57">
        <f t="shared" si="2"/>
        <v>-4.1251600000000002</v>
      </c>
    </row>
    <row r="56" spans="2:13" x14ac:dyDescent="0.25">
      <c r="B56" s="33"/>
      <c r="C56" s="39"/>
      <c r="D56" s="33"/>
      <c r="E56" s="54">
        <v>24501</v>
      </c>
      <c r="F56" s="55" t="s">
        <v>38</v>
      </c>
      <c r="G56" s="56"/>
      <c r="H56" s="57">
        <v>0.5</v>
      </c>
      <c r="I56" s="57">
        <v>0</v>
      </c>
      <c r="J56" s="44">
        <v>0.5</v>
      </c>
      <c r="K56" s="57">
        <v>0</v>
      </c>
      <c r="L56" s="56"/>
      <c r="M56" s="57">
        <f t="shared" si="2"/>
        <v>0.5</v>
      </c>
    </row>
    <row r="57" spans="2:13" x14ac:dyDescent="0.25">
      <c r="B57" s="33"/>
      <c r="C57" s="39"/>
      <c r="D57" s="33"/>
      <c r="E57" s="54">
        <v>24601</v>
      </c>
      <c r="F57" s="55" t="s">
        <v>39</v>
      </c>
      <c r="G57" s="56"/>
      <c r="H57" s="57">
        <v>14.919</v>
      </c>
      <c r="I57" s="57">
        <v>57.53199</v>
      </c>
      <c r="J57" s="44">
        <v>14.919</v>
      </c>
      <c r="K57" s="57">
        <v>0</v>
      </c>
      <c r="L57" s="56"/>
      <c r="M57" s="57">
        <f t="shared" si="2"/>
        <v>-42.612989999999996</v>
      </c>
    </row>
    <row r="58" spans="2:13" x14ac:dyDescent="0.25">
      <c r="B58" s="33"/>
      <c r="C58" s="39"/>
      <c r="D58" s="33"/>
      <c r="E58" s="54">
        <v>24701</v>
      </c>
      <c r="F58" s="55" t="s">
        <v>40</v>
      </c>
      <c r="G58" s="56"/>
      <c r="H58" s="57">
        <v>8.6270000000000007</v>
      </c>
      <c r="I58" s="57">
        <v>1.1582000000000001</v>
      </c>
      <c r="J58" s="44">
        <v>8.6270000000000007</v>
      </c>
      <c r="K58" s="57">
        <v>0</v>
      </c>
      <c r="L58" s="56"/>
      <c r="M58" s="57">
        <f t="shared" si="2"/>
        <v>7.4688000000000008</v>
      </c>
    </row>
    <row r="59" spans="2:13" x14ac:dyDescent="0.25">
      <c r="B59" s="33"/>
      <c r="C59" s="39"/>
      <c r="D59" s="33"/>
      <c r="E59" s="54">
        <v>24801</v>
      </c>
      <c r="F59" s="55" t="s">
        <v>41</v>
      </c>
      <c r="G59" s="56"/>
      <c r="H59" s="57">
        <v>1.413</v>
      </c>
      <c r="I59" s="57">
        <v>0</v>
      </c>
      <c r="J59" s="44">
        <v>1.413</v>
      </c>
      <c r="K59" s="57">
        <v>0</v>
      </c>
      <c r="L59" s="56"/>
      <c r="M59" s="57">
        <f t="shared" si="2"/>
        <v>1.413</v>
      </c>
    </row>
    <row r="60" spans="2:13" x14ac:dyDescent="0.25">
      <c r="B60" s="33"/>
      <c r="C60" s="39"/>
      <c r="D60" s="33"/>
      <c r="E60" s="54">
        <v>24901</v>
      </c>
      <c r="F60" s="55" t="s">
        <v>42</v>
      </c>
      <c r="G60" s="56"/>
      <c r="H60" s="57">
        <v>51.201999999999998</v>
      </c>
      <c r="I60" s="57">
        <v>175.44335000000001</v>
      </c>
      <c r="J60" s="44">
        <v>51.201999999999998</v>
      </c>
      <c r="K60" s="57">
        <v>0</v>
      </c>
      <c r="L60" s="56"/>
      <c r="M60" s="57">
        <f t="shared" si="2"/>
        <v>-124.24135000000001</v>
      </c>
    </row>
    <row r="61" spans="2:13" x14ac:dyDescent="0.25">
      <c r="B61" s="33"/>
      <c r="C61" s="34">
        <v>2500</v>
      </c>
      <c r="D61" s="35" t="s">
        <v>158</v>
      </c>
      <c r="E61" s="40"/>
      <c r="F61" s="41"/>
      <c r="G61" s="56"/>
      <c r="H61" s="37">
        <v>0</v>
      </c>
      <c r="I61" s="37">
        <v>0.68503000000000003</v>
      </c>
      <c r="J61" s="37">
        <v>0</v>
      </c>
      <c r="K61" s="37">
        <v>0</v>
      </c>
      <c r="L61" s="29"/>
      <c r="M61" s="37">
        <f t="shared" si="2"/>
        <v>-0.68503000000000003</v>
      </c>
    </row>
    <row r="62" spans="2:13" x14ac:dyDescent="0.25">
      <c r="B62" s="33"/>
      <c r="C62" s="39"/>
      <c r="D62" s="33"/>
      <c r="E62" s="40">
        <v>25201</v>
      </c>
      <c r="F62" s="41" t="s">
        <v>207</v>
      </c>
      <c r="G62" s="56"/>
      <c r="H62" s="43">
        <v>1.2</v>
      </c>
      <c r="I62" s="43">
        <v>0.68503000000000003</v>
      </c>
      <c r="J62" s="44">
        <v>1.2</v>
      </c>
      <c r="K62" s="43">
        <v>0</v>
      </c>
      <c r="L62" s="56"/>
      <c r="M62" s="43">
        <f t="shared" ref="M62:M63" si="4">+H62-I62-K62</f>
        <v>0.51496999999999993</v>
      </c>
    </row>
    <row r="63" spans="2:13" x14ac:dyDescent="0.25">
      <c r="B63" s="33"/>
      <c r="C63" s="39"/>
      <c r="D63" s="33"/>
      <c r="E63" s="40">
        <v>25501</v>
      </c>
      <c r="F63" s="41" t="s">
        <v>43</v>
      </c>
      <c r="G63" s="56"/>
      <c r="H63" s="43">
        <v>-1.2</v>
      </c>
      <c r="I63" s="43">
        <v>0</v>
      </c>
      <c r="J63" s="44">
        <v>-1.2</v>
      </c>
      <c r="K63" s="43">
        <v>0</v>
      </c>
      <c r="L63" s="56"/>
      <c r="M63" s="43">
        <f t="shared" si="4"/>
        <v>-1.2</v>
      </c>
    </row>
    <row r="64" spans="2:13" ht="15.75" customHeight="1" x14ac:dyDescent="0.25">
      <c r="B64" s="33"/>
      <c r="C64" s="34">
        <v>2600</v>
      </c>
      <c r="D64" s="35" t="s">
        <v>159</v>
      </c>
      <c r="E64" s="34"/>
      <c r="F64" s="36"/>
      <c r="G64" s="29"/>
      <c r="H64" s="37">
        <v>326.65699999999998</v>
      </c>
      <c r="I64" s="37">
        <v>162.76261000000002</v>
      </c>
      <c r="J64" s="37">
        <v>326.65699999999998</v>
      </c>
      <c r="K64" s="37">
        <v>0</v>
      </c>
      <c r="L64" s="29"/>
      <c r="M64" s="37">
        <f t="shared" si="2"/>
        <v>163.89438999999996</v>
      </c>
    </row>
    <row r="65" spans="2:13" ht="45" x14ac:dyDescent="0.25">
      <c r="B65" s="33"/>
      <c r="C65" s="39"/>
      <c r="D65" s="33"/>
      <c r="E65" s="54">
        <v>26102</v>
      </c>
      <c r="F65" s="55" t="s">
        <v>44</v>
      </c>
      <c r="G65" s="56"/>
      <c r="H65" s="57">
        <v>166.667</v>
      </c>
      <c r="I65" s="57">
        <v>94.312740000000019</v>
      </c>
      <c r="J65" s="44">
        <v>166.667</v>
      </c>
      <c r="K65" s="57">
        <v>0</v>
      </c>
      <c r="L65" s="56"/>
      <c r="M65" s="57">
        <f t="shared" si="2"/>
        <v>72.354259999999982</v>
      </c>
    </row>
    <row r="66" spans="2:13" ht="30" x14ac:dyDescent="0.25">
      <c r="B66" s="33"/>
      <c r="C66" s="39"/>
      <c r="D66" s="33"/>
      <c r="E66" s="54">
        <v>26103</v>
      </c>
      <c r="F66" s="55" t="s">
        <v>45</v>
      </c>
      <c r="G66" s="56"/>
      <c r="H66" s="57">
        <v>153.57300000000001</v>
      </c>
      <c r="I66" s="57">
        <v>66.612220000000008</v>
      </c>
      <c r="J66" s="44">
        <v>153.57300000000001</v>
      </c>
      <c r="K66" s="57">
        <v>0</v>
      </c>
      <c r="L66" s="56"/>
      <c r="M66" s="57">
        <f t="shared" si="2"/>
        <v>86.96078</v>
      </c>
    </row>
    <row r="67" spans="2:13" ht="30" x14ac:dyDescent="0.25">
      <c r="B67" s="33"/>
      <c r="C67" s="39"/>
      <c r="D67" s="33"/>
      <c r="E67" s="54">
        <v>26105</v>
      </c>
      <c r="F67" s="55" t="s">
        <v>46</v>
      </c>
      <c r="G67" s="56"/>
      <c r="H67" s="57">
        <v>6.4169999999999998</v>
      </c>
      <c r="I67" s="57">
        <v>1.8376499999999998</v>
      </c>
      <c r="J67" s="44">
        <v>6.4169999999999998</v>
      </c>
      <c r="K67" s="57">
        <v>0</v>
      </c>
      <c r="L67" s="56"/>
      <c r="M67" s="57">
        <f t="shared" si="2"/>
        <v>4.5793499999999998</v>
      </c>
    </row>
    <row r="68" spans="2:13" ht="15.75" customHeight="1" x14ac:dyDescent="0.25">
      <c r="B68" s="33"/>
      <c r="C68" s="34">
        <v>2700</v>
      </c>
      <c r="D68" s="35" t="s">
        <v>160</v>
      </c>
      <c r="E68" s="34"/>
      <c r="F68" s="36"/>
      <c r="G68" s="29"/>
      <c r="H68" s="37">
        <v>0.56000000000000005</v>
      </c>
      <c r="I68" s="37">
        <v>52.364170000000001</v>
      </c>
      <c r="J68" s="37">
        <v>0.56000000000000005</v>
      </c>
      <c r="K68" s="37">
        <v>0</v>
      </c>
      <c r="L68" s="29"/>
      <c r="M68" s="37">
        <f t="shared" si="2"/>
        <v>-51.804169999999999</v>
      </c>
    </row>
    <row r="69" spans="2:13" x14ac:dyDescent="0.25">
      <c r="B69" s="33"/>
      <c r="C69" s="39"/>
      <c r="D69" s="33"/>
      <c r="E69" s="54">
        <v>27101</v>
      </c>
      <c r="F69" s="55" t="s">
        <v>47</v>
      </c>
      <c r="G69" s="56"/>
      <c r="H69" s="57">
        <v>0.56000000000000005</v>
      </c>
      <c r="I69" s="57">
        <v>0</v>
      </c>
      <c r="J69" s="44">
        <v>0.56000000000000005</v>
      </c>
      <c r="K69" s="57">
        <v>0</v>
      </c>
      <c r="L69" s="56"/>
      <c r="M69" s="57">
        <f t="shared" si="2"/>
        <v>0.56000000000000005</v>
      </c>
    </row>
    <row r="70" spans="2:13" x14ac:dyDescent="0.25">
      <c r="B70" s="33"/>
      <c r="C70" s="39"/>
      <c r="D70" s="33"/>
      <c r="E70" s="54">
        <v>27201</v>
      </c>
      <c r="F70" s="55" t="s">
        <v>48</v>
      </c>
      <c r="G70" s="56"/>
      <c r="H70" s="57">
        <v>0</v>
      </c>
      <c r="I70" s="57">
        <v>11.87576</v>
      </c>
      <c r="J70" s="44">
        <v>0</v>
      </c>
      <c r="K70" s="57">
        <v>0</v>
      </c>
      <c r="L70" s="56"/>
      <c r="M70" s="57">
        <f t="shared" si="2"/>
        <v>-11.87576</v>
      </c>
    </row>
    <row r="71" spans="2:13" x14ac:dyDescent="0.25">
      <c r="B71" s="33"/>
      <c r="C71" s="39"/>
      <c r="D71" s="33"/>
      <c r="E71" s="54">
        <v>27301</v>
      </c>
      <c r="F71" s="55" t="s">
        <v>49</v>
      </c>
      <c r="G71" s="56"/>
      <c r="H71" s="57">
        <v>0</v>
      </c>
      <c r="I71" s="57">
        <v>40.488410000000002</v>
      </c>
      <c r="J71" s="44">
        <v>0</v>
      </c>
      <c r="K71" s="57">
        <v>0</v>
      </c>
      <c r="L71" s="56"/>
      <c r="M71" s="57">
        <f t="shared" si="2"/>
        <v>-40.488410000000002</v>
      </c>
    </row>
    <row r="72" spans="2:13" x14ac:dyDescent="0.25">
      <c r="B72" s="33"/>
      <c r="C72" s="34">
        <v>2900</v>
      </c>
      <c r="D72" s="35" t="s">
        <v>161</v>
      </c>
      <c r="E72" s="34"/>
      <c r="F72" s="36"/>
      <c r="G72" s="29"/>
      <c r="H72" s="37">
        <v>5.3620000000000001</v>
      </c>
      <c r="I72" s="37">
        <v>12.232759999999999</v>
      </c>
      <c r="J72" s="37">
        <v>5.3620000000000001</v>
      </c>
      <c r="K72" s="37">
        <v>0</v>
      </c>
      <c r="L72" s="29"/>
      <c r="M72" s="37">
        <f t="shared" si="2"/>
        <v>-6.8707599999999989</v>
      </c>
    </row>
    <row r="73" spans="2:13" x14ac:dyDescent="0.25">
      <c r="B73" s="33"/>
      <c r="C73" s="39"/>
      <c r="D73" s="33"/>
      <c r="E73" s="54">
        <v>29101</v>
      </c>
      <c r="F73" s="55" t="s">
        <v>50</v>
      </c>
      <c r="G73" s="56"/>
      <c r="H73" s="57">
        <v>1.3360000000000001</v>
      </c>
      <c r="I73" s="57">
        <v>0.24740999999999999</v>
      </c>
      <c r="J73" s="44">
        <v>1.3360000000000001</v>
      </c>
      <c r="K73" s="57">
        <v>0</v>
      </c>
      <c r="L73" s="56"/>
      <c r="M73" s="57">
        <f t="shared" si="2"/>
        <v>1.0885900000000002</v>
      </c>
    </row>
    <row r="74" spans="2:13" x14ac:dyDescent="0.25">
      <c r="B74" s="33"/>
      <c r="C74" s="39"/>
      <c r="D74" s="33"/>
      <c r="E74" s="54">
        <v>29201</v>
      </c>
      <c r="F74" s="55" t="s">
        <v>51</v>
      </c>
      <c r="G74" s="56"/>
      <c r="H74" s="57">
        <v>0.61699999999999999</v>
      </c>
      <c r="I74" s="57">
        <v>1.9519000000000002</v>
      </c>
      <c r="J74" s="44">
        <v>0.61699999999999999</v>
      </c>
      <c r="K74" s="57">
        <v>0</v>
      </c>
      <c r="L74" s="56"/>
      <c r="M74" s="57">
        <f t="shared" si="2"/>
        <v>-1.3349000000000002</v>
      </c>
    </row>
    <row r="75" spans="2:13" ht="30" x14ac:dyDescent="0.25">
      <c r="B75" s="33"/>
      <c r="C75" s="39"/>
      <c r="D75" s="33"/>
      <c r="E75" s="54">
        <v>29301</v>
      </c>
      <c r="F75" s="55" t="s">
        <v>52</v>
      </c>
      <c r="G75" s="56"/>
      <c r="H75" s="57">
        <v>0.05</v>
      </c>
      <c r="I75" s="57">
        <v>0</v>
      </c>
      <c r="J75" s="44">
        <v>0.05</v>
      </c>
      <c r="K75" s="57">
        <v>0</v>
      </c>
      <c r="L75" s="56"/>
      <c r="M75" s="57">
        <f t="shared" si="2"/>
        <v>0.05</v>
      </c>
    </row>
    <row r="76" spans="2:13" x14ac:dyDescent="0.25">
      <c r="B76" s="33"/>
      <c r="C76" s="39"/>
      <c r="D76" s="33"/>
      <c r="E76" s="54">
        <v>29401</v>
      </c>
      <c r="F76" s="55" t="s">
        <v>53</v>
      </c>
      <c r="G76" s="56"/>
      <c r="H76" s="57">
        <v>0.151</v>
      </c>
      <c r="I76" s="57">
        <v>0</v>
      </c>
      <c r="J76" s="44">
        <v>0.151</v>
      </c>
      <c r="K76" s="57">
        <v>0</v>
      </c>
      <c r="L76" s="56"/>
      <c r="M76" s="57">
        <f t="shared" si="2"/>
        <v>0.151</v>
      </c>
    </row>
    <row r="77" spans="2:13" x14ac:dyDescent="0.25">
      <c r="B77" s="33"/>
      <c r="C77" s="39"/>
      <c r="D77" s="33"/>
      <c r="E77" s="54">
        <v>29601</v>
      </c>
      <c r="F77" s="55" t="s">
        <v>54</v>
      </c>
      <c r="G77" s="56"/>
      <c r="H77" s="57">
        <v>-0.60199999999999998</v>
      </c>
      <c r="I77" s="57">
        <v>6.4834500000000004</v>
      </c>
      <c r="J77" s="44">
        <v>-0.60199999999999998</v>
      </c>
      <c r="K77" s="57">
        <v>0</v>
      </c>
      <c r="L77" s="56"/>
      <c r="M77" s="57">
        <f t="shared" ref="M77:M144" si="5">+H77-I77-K77</f>
        <v>-7.0854500000000007</v>
      </c>
    </row>
    <row r="78" spans="2:13" x14ac:dyDescent="0.25">
      <c r="B78" s="33"/>
      <c r="C78" s="39"/>
      <c r="D78" s="33"/>
      <c r="E78" s="54">
        <v>29801</v>
      </c>
      <c r="F78" s="55" t="s">
        <v>55</v>
      </c>
      <c r="G78" s="56"/>
      <c r="H78" s="57">
        <v>3.56</v>
      </c>
      <c r="I78" s="57">
        <v>3.55</v>
      </c>
      <c r="J78" s="44">
        <v>3.56</v>
      </c>
      <c r="K78" s="57">
        <v>0</v>
      </c>
      <c r="L78" s="56"/>
      <c r="M78" s="57">
        <f t="shared" si="5"/>
        <v>1.0000000000000231E-2</v>
      </c>
    </row>
    <row r="79" spans="2:13" x14ac:dyDescent="0.25">
      <c r="B79" s="33"/>
      <c r="C79" s="39"/>
      <c r="D79" s="33"/>
      <c r="E79" s="54">
        <v>29901</v>
      </c>
      <c r="F79" s="55" t="s">
        <v>56</v>
      </c>
      <c r="G79" s="56"/>
      <c r="H79" s="57">
        <v>0.25</v>
      </c>
      <c r="I79" s="57">
        <v>0</v>
      </c>
      <c r="J79" s="44">
        <v>0.25</v>
      </c>
      <c r="K79" s="57">
        <v>0</v>
      </c>
      <c r="L79" s="56"/>
      <c r="M79" s="57">
        <f t="shared" si="5"/>
        <v>0.25</v>
      </c>
    </row>
    <row r="80" spans="2:13" x14ac:dyDescent="0.25">
      <c r="B80" s="26" t="s">
        <v>57</v>
      </c>
      <c r="C80" s="27"/>
      <c r="D80" s="26"/>
      <c r="E80" s="27"/>
      <c r="F80" s="28"/>
      <c r="G80" s="29"/>
      <c r="H80" s="30">
        <v>-125315.44991299993</v>
      </c>
      <c r="I80" s="30">
        <v>164780.13529000001</v>
      </c>
      <c r="J80" s="30">
        <v>-125315.44991299993</v>
      </c>
      <c r="K80" s="30">
        <v>0</v>
      </c>
      <c r="L80" s="29"/>
      <c r="M80" s="30">
        <f t="shared" si="5"/>
        <v>-290095.58520299994</v>
      </c>
    </row>
    <row r="81" spans="2:13" x14ac:dyDescent="0.25">
      <c r="B81" s="33"/>
      <c r="C81" s="34">
        <v>3100</v>
      </c>
      <c r="D81" s="35" t="s">
        <v>162</v>
      </c>
      <c r="E81" s="34"/>
      <c r="F81" s="36"/>
      <c r="G81" s="29"/>
      <c r="H81" s="37">
        <v>11408.726840000001</v>
      </c>
      <c r="I81" s="37">
        <v>35642.642380000005</v>
      </c>
      <c r="J81" s="37">
        <v>11408.726840000001</v>
      </c>
      <c r="K81" s="37">
        <v>0</v>
      </c>
      <c r="L81" s="29"/>
      <c r="M81" s="37">
        <f t="shared" si="5"/>
        <v>-24233.915540000002</v>
      </c>
    </row>
    <row r="82" spans="2:13" x14ac:dyDescent="0.25">
      <c r="B82" s="33"/>
      <c r="C82" s="39"/>
      <c r="D82" s="33"/>
      <c r="E82" s="54">
        <v>31101</v>
      </c>
      <c r="F82" s="55" t="s">
        <v>58</v>
      </c>
      <c r="G82" s="56"/>
      <c r="H82" s="57">
        <v>-4085.5941600000001</v>
      </c>
      <c r="I82" s="57">
        <v>463.11360999999999</v>
      </c>
      <c r="J82" s="44">
        <v>-4085.5941600000001</v>
      </c>
      <c r="K82" s="57">
        <v>0</v>
      </c>
      <c r="L82" s="56"/>
      <c r="M82" s="57">
        <f t="shared" si="5"/>
        <v>-4548.70777</v>
      </c>
    </row>
    <row r="83" spans="2:13" x14ac:dyDescent="0.25">
      <c r="B83" s="33"/>
      <c r="C83" s="39"/>
      <c r="D83" s="33"/>
      <c r="E83" s="54">
        <v>31301</v>
      </c>
      <c r="F83" s="55" t="s">
        <v>59</v>
      </c>
      <c r="G83" s="56"/>
      <c r="H83" s="57">
        <v>234.70699999999999</v>
      </c>
      <c r="I83" s="57">
        <v>484.04929000000004</v>
      </c>
      <c r="J83" s="44">
        <v>234.70699999999999</v>
      </c>
      <c r="K83" s="57">
        <v>0</v>
      </c>
      <c r="L83" s="56"/>
      <c r="M83" s="57">
        <f t="shared" si="5"/>
        <v>-249.34229000000005</v>
      </c>
    </row>
    <row r="84" spans="2:13" x14ac:dyDescent="0.25">
      <c r="B84" s="33"/>
      <c r="C84" s="39"/>
      <c r="D84" s="33"/>
      <c r="E84" s="54">
        <v>31401</v>
      </c>
      <c r="F84" s="55" t="s">
        <v>60</v>
      </c>
      <c r="G84" s="56"/>
      <c r="H84" s="57">
        <v>549.33399999999995</v>
      </c>
      <c r="I84" s="57">
        <v>288.14445000000001</v>
      </c>
      <c r="J84" s="44">
        <v>549.33399999999995</v>
      </c>
      <c r="K84" s="57">
        <v>0</v>
      </c>
      <c r="L84" s="56"/>
      <c r="M84" s="57">
        <f t="shared" si="5"/>
        <v>261.18954999999994</v>
      </c>
    </row>
    <row r="85" spans="2:13" x14ac:dyDescent="0.25">
      <c r="B85" s="33"/>
      <c r="C85" s="39"/>
      <c r="D85" s="33"/>
      <c r="E85" s="54">
        <v>31501</v>
      </c>
      <c r="F85" s="55" t="s">
        <v>61</v>
      </c>
      <c r="G85" s="56"/>
      <c r="H85" s="57">
        <v>196.678</v>
      </c>
      <c r="I85" s="57">
        <v>417.71277999999995</v>
      </c>
      <c r="J85" s="44">
        <v>196.678</v>
      </c>
      <c r="K85" s="57">
        <v>0</v>
      </c>
      <c r="L85" s="56"/>
      <c r="M85" s="57">
        <f t="shared" si="5"/>
        <v>-221.03477999999996</v>
      </c>
    </row>
    <row r="86" spans="2:13" x14ac:dyDescent="0.25">
      <c r="B86" s="33"/>
      <c r="C86" s="39"/>
      <c r="D86" s="33"/>
      <c r="E86" s="54">
        <v>31601</v>
      </c>
      <c r="F86" s="55" t="s">
        <v>62</v>
      </c>
      <c r="G86" s="56"/>
      <c r="H86" s="57">
        <v>7.0839999999999996</v>
      </c>
      <c r="I86" s="57">
        <v>1.0344800000000001</v>
      </c>
      <c r="J86" s="44">
        <v>7.0839999999999996</v>
      </c>
      <c r="K86" s="57">
        <v>0</v>
      </c>
      <c r="L86" s="56"/>
      <c r="M86" s="57">
        <f t="shared" si="5"/>
        <v>6.0495199999999993</v>
      </c>
    </row>
    <row r="87" spans="2:13" x14ac:dyDescent="0.25">
      <c r="B87" s="33"/>
      <c r="C87" s="39"/>
      <c r="D87" s="33"/>
      <c r="E87" s="54">
        <v>31602</v>
      </c>
      <c r="F87" s="55" t="s">
        <v>63</v>
      </c>
      <c r="G87" s="56"/>
      <c r="H87" s="57">
        <v>-2891.261</v>
      </c>
      <c r="I87" s="57">
        <v>1597.8094599999999</v>
      </c>
      <c r="J87" s="44">
        <v>-2891.261</v>
      </c>
      <c r="K87" s="57">
        <v>0</v>
      </c>
      <c r="L87" s="56"/>
      <c r="M87" s="57">
        <f t="shared" si="5"/>
        <v>-4489.0704599999999</v>
      </c>
    </row>
    <row r="88" spans="2:13" x14ac:dyDescent="0.25">
      <c r="B88" s="33"/>
      <c r="C88" s="39"/>
      <c r="D88" s="33"/>
      <c r="E88" s="54">
        <v>31701</v>
      </c>
      <c r="F88" s="55" t="s">
        <v>64</v>
      </c>
      <c r="G88" s="56"/>
      <c r="H88" s="57">
        <v>555.202</v>
      </c>
      <c r="I88" s="57">
        <v>281.51426000000004</v>
      </c>
      <c r="J88" s="44">
        <v>555.202</v>
      </c>
      <c r="K88" s="57">
        <v>0</v>
      </c>
      <c r="L88" s="56"/>
      <c r="M88" s="57">
        <f t="shared" si="5"/>
        <v>273.68773999999996</v>
      </c>
    </row>
    <row r="89" spans="2:13" x14ac:dyDescent="0.25">
      <c r="B89" s="33"/>
      <c r="C89" s="39"/>
      <c r="D89" s="33"/>
      <c r="E89" s="54">
        <v>31801</v>
      </c>
      <c r="F89" s="55" t="s">
        <v>65</v>
      </c>
      <c r="G89" s="56"/>
      <c r="H89" s="57">
        <v>250.001</v>
      </c>
      <c r="I89" s="57">
        <v>661.22105000000022</v>
      </c>
      <c r="J89" s="44">
        <v>250.001</v>
      </c>
      <c r="K89" s="57">
        <v>0</v>
      </c>
      <c r="L89" s="56"/>
      <c r="M89" s="57">
        <f t="shared" si="5"/>
        <v>-411.22005000000024</v>
      </c>
    </row>
    <row r="90" spans="2:13" x14ac:dyDescent="0.25">
      <c r="B90" s="33"/>
      <c r="C90" s="39"/>
      <c r="D90" s="33"/>
      <c r="E90" s="54">
        <v>31802</v>
      </c>
      <c r="F90" s="55" t="s">
        <v>66</v>
      </c>
      <c r="G90" s="56"/>
      <c r="H90" s="57">
        <v>0.184</v>
      </c>
      <c r="I90" s="57">
        <v>0</v>
      </c>
      <c r="J90" s="44">
        <v>0.184</v>
      </c>
      <c r="K90" s="57">
        <v>0</v>
      </c>
      <c r="L90" s="56"/>
      <c r="M90" s="57">
        <f t="shared" si="5"/>
        <v>0.184</v>
      </c>
    </row>
    <row r="91" spans="2:13" x14ac:dyDescent="0.25">
      <c r="B91" s="33"/>
      <c r="C91" s="39"/>
      <c r="D91" s="33"/>
      <c r="E91" s="54">
        <v>31901</v>
      </c>
      <c r="F91" s="55" t="s">
        <v>67</v>
      </c>
      <c r="G91" s="56"/>
      <c r="H91" s="57">
        <v>0</v>
      </c>
      <c r="I91" s="57">
        <v>0</v>
      </c>
      <c r="J91" s="44">
        <v>0</v>
      </c>
      <c r="K91" s="57">
        <v>0</v>
      </c>
      <c r="L91" s="56"/>
      <c r="M91" s="57">
        <f t="shared" si="5"/>
        <v>0</v>
      </c>
    </row>
    <row r="92" spans="2:13" x14ac:dyDescent="0.25">
      <c r="B92" s="33"/>
      <c r="C92" s="39"/>
      <c r="D92" s="33"/>
      <c r="E92" s="54">
        <v>31902</v>
      </c>
      <c r="F92" s="55" t="s">
        <v>68</v>
      </c>
      <c r="G92" s="56"/>
      <c r="H92" s="57">
        <v>0.72499999999999998</v>
      </c>
      <c r="I92" s="57">
        <v>0</v>
      </c>
      <c r="J92" s="44">
        <v>0.72499999999999998</v>
      </c>
      <c r="K92" s="57">
        <v>0</v>
      </c>
      <c r="L92" s="56"/>
      <c r="M92" s="57">
        <f t="shared" si="5"/>
        <v>0.72499999999999998</v>
      </c>
    </row>
    <row r="93" spans="2:13" x14ac:dyDescent="0.25">
      <c r="B93" s="33"/>
      <c r="C93" s="39"/>
      <c r="D93" s="33"/>
      <c r="E93" s="54">
        <v>31904</v>
      </c>
      <c r="F93" s="55" t="s">
        <v>69</v>
      </c>
      <c r="G93" s="56"/>
      <c r="H93" s="57">
        <v>16591.667000000001</v>
      </c>
      <c r="I93" s="57">
        <v>31448.043000000001</v>
      </c>
      <c r="J93" s="44">
        <v>16591.667000000001</v>
      </c>
      <c r="K93" s="57">
        <v>0</v>
      </c>
      <c r="L93" s="56"/>
      <c r="M93" s="57">
        <f t="shared" si="5"/>
        <v>-14856.376</v>
      </c>
    </row>
    <row r="94" spans="2:13" x14ac:dyDescent="0.25">
      <c r="B94" s="33"/>
      <c r="C94" s="34">
        <v>3200</v>
      </c>
      <c r="D94" s="35" t="s">
        <v>163</v>
      </c>
      <c r="E94" s="34"/>
      <c r="F94" s="36"/>
      <c r="G94" s="29"/>
      <c r="H94" s="37">
        <v>-8735.4144799999995</v>
      </c>
      <c r="I94" s="37">
        <v>7273.9598000000005</v>
      </c>
      <c r="J94" s="37">
        <v>-8735.4144799999995</v>
      </c>
      <c r="K94" s="37">
        <v>0</v>
      </c>
      <c r="L94" s="29"/>
      <c r="M94" s="37">
        <f t="shared" si="5"/>
        <v>-16009.37428</v>
      </c>
    </row>
    <row r="95" spans="2:13" x14ac:dyDescent="0.25">
      <c r="B95" s="33"/>
      <c r="C95" s="39"/>
      <c r="D95" s="33"/>
      <c r="E95" s="54">
        <v>32201</v>
      </c>
      <c r="F95" s="55" t="s">
        <v>70</v>
      </c>
      <c r="G95" s="56"/>
      <c r="H95" s="57">
        <v>-6285.1349099999998</v>
      </c>
      <c r="I95" s="57">
        <v>1713.1043100000002</v>
      </c>
      <c r="J95" s="44">
        <v>-6285.1349099999998</v>
      </c>
      <c r="K95" s="57">
        <v>0</v>
      </c>
      <c r="L95" s="56"/>
      <c r="M95" s="57">
        <f t="shared" si="5"/>
        <v>-7998.2392199999995</v>
      </c>
    </row>
    <row r="96" spans="2:13" x14ac:dyDescent="0.25">
      <c r="B96" s="33"/>
      <c r="C96" s="39"/>
      <c r="D96" s="33"/>
      <c r="E96" s="54">
        <v>32301</v>
      </c>
      <c r="F96" s="55" t="s">
        <v>71</v>
      </c>
      <c r="G96" s="56"/>
      <c r="H96" s="57">
        <v>1E-3</v>
      </c>
      <c r="I96" s="57">
        <v>0</v>
      </c>
      <c r="J96" s="44">
        <v>1E-3</v>
      </c>
      <c r="K96" s="57">
        <v>0</v>
      </c>
      <c r="L96" s="56"/>
      <c r="M96" s="57">
        <f t="shared" ref="M96" si="6">+H96-I96-K96</f>
        <v>1E-3</v>
      </c>
    </row>
    <row r="97" spans="2:13" x14ac:dyDescent="0.25">
      <c r="B97" s="33"/>
      <c r="C97" s="39"/>
      <c r="D97" s="33"/>
      <c r="E97" s="54">
        <v>32302</v>
      </c>
      <c r="F97" s="55" t="s">
        <v>72</v>
      </c>
      <c r="G97" s="56"/>
      <c r="H97" s="57">
        <v>0.2</v>
      </c>
      <c r="I97" s="57">
        <v>17.413790000000002</v>
      </c>
      <c r="J97" s="44">
        <v>0.2</v>
      </c>
      <c r="K97" s="57">
        <v>0</v>
      </c>
      <c r="L97" s="56"/>
      <c r="M97" s="57">
        <f t="shared" si="5"/>
        <v>-17.213790000000003</v>
      </c>
    </row>
    <row r="98" spans="2:13" ht="30" x14ac:dyDescent="0.25">
      <c r="B98" s="33"/>
      <c r="C98" s="39"/>
      <c r="D98" s="33"/>
      <c r="E98" s="54">
        <v>32502</v>
      </c>
      <c r="F98" s="55" t="s">
        <v>73</v>
      </c>
      <c r="G98" s="56"/>
      <c r="H98" s="57">
        <v>676.73699999999997</v>
      </c>
      <c r="I98" s="57">
        <v>0</v>
      </c>
      <c r="J98" s="44">
        <v>676.73699999999997</v>
      </c>
      <c r="K98" s="57">
        <v>0</v>
      </c>
      <c r="L98" s="56"/>
      <c r="M98" s="57">
        <f t="shared" si="5"/>
        <v>676.73699999999997</v>
      </c>
    </row>
    <row r="99" spans="2:13" x14ac:dyDescent="0.25">
      <c r="B99" s="33"/>
      <c r="C99" s="39"/>
      <c r="D99" s="33"/>
      <c r="E99" s="54">
        <v>32601</v>
      </c>
      <c r="F99" s="55" t="s">
        <v>74</v>
      </c>
      <c r="G99" s="56"/>
      <c r="H99" s="57">
        <v>1.7589999999999999</v>
      </c>
      <c r="I99" s="57">
        <v>1.6</v>
      </c>
      <c r="J99" s="44">
        <v>1.7589999999999999</v>
      </c>
      <c r="K99" s="57">
        <v>0</v>
      </c>
      <c r="L99" s="56"/>
      <c r="M99" s="57">
        <f t="shared" si="5"/>
        <v>0.15899999999999981</v>
      </c>
    </row>
    <row r="100" spans="2:13" x14ac:dyDescent="0.25">
      <c r="B100" s="33"/>
      <c r="C100" s="39"/>
      <c r="D100" s="33"/>
      <c r="E100" s="54">
        <v>32701</v>
      </c>
      <c r="F100" s="55" t="s">
        <v>75</v>
      </c>
      <c r="G100" s="56"/>
      <c r="H100" s="57">
        <v>-3128.9765700000003</v>
      </c>
      <c r="I100" s="57">
        <v>5541.8416999999999</v>
      </c>
      <c r="J100" s="44">
        <v>-3128.9765700000003</v>
      </c>
      <c r="K100" s="57">
        <v>0</v>
      </c>
      <c r="L100" s="56"/>
      <c r="M100" s="57">
        <f t="shared" si="5"/>
        <v>-8670.8182699999998</v>
      </c>
    </row>
    <row r="101" spans="2:13" x14ac:dyDescent="0.25">
      <c r="B101" s="33"/>
      <c r="C101" s="39"/>
      <c r="D101" s="33"/>
      <c r="E101" s="40">
        <v>32903</v>
      </c>
      <c r="F101" s="41" t="s">
        <v>76</v>
      </c>
      <c r="G101" s="56"/>
      <c r="H101" s="43">
        <v>0</v>
      </c>
      <c r="I101" s="43">
        <v>0</v>
      </c>
      <c r="J101" s="44">
        <v>0</v>
      </c>
      <c r="K101" s="43">
        <v>0</v>
      </c>
      <c r="L101" s="56"/>
      <c r="M101" s="43">
        <f t="shared" ref="M101" si="7">+H101-I101-K101</f>
        <v>0</v>
      </c>
    </row>
    <row r="102" spans="2:13" x14ac:dyDescent="0.25">
      <c r="B102" s="33"/>
      <c r="C102" s="34">
        <v>3300</v>
      </c>
      <c r="D102" s="35" t="s">
        <v>164</v>
      </c>
      <c r="E102" s="34"/>
      <c r="F102" s="36"/>
      <c r="G102" s="29"/>
      <c r="H102" s="37">
        <v>-193821.35569299993</v>
      </c>
      <c r="I102" s="37">
        <v>52851.788189999992</v>
      </c>
      <c r="J102" s="37">
        <v>-193821.35569299993</v>
      </c>
      <c r="K102" s="37">
        <v>0</v>
      </c>
      <c r="L102" s="29"/>
      <c r="M102" s="37">
        <f t="shared" si="5"/>
        <v>-246673.14388299992</v>
      </c>
    </row>
    <row r="103" spans="2:13" x14ac:dyDescent="0.25">
      <c r="B103" s="33"/>
      <c r="C103" s="39"/>
      <c r="D103" s="33"/>
      <c r="E103" s="54">
        <v>33104</v>
      </c>
      <c r="F103" s="55" t="s">
        <v>77</v>
      </c>
      <c r="G103" s="56"/>
      <c r="H103" s="57">
        <v>-43638.921849999992</v>
      </c>
      <c r="I103" s="57">
        <v>6763.9307900000003</v>
      </c>
      <c r="J103" s="44">
        <v>-43638.921849999992</v>
      </c>
      <c r="K103" s="57">
        <v>0</v>
      </c>
      <c r="L103" s="56"/>
      <c r="M103" s="57">
        <f t="shared" si="5"/>
        <v>-50402.85263999999</v>
      </c>
    </row>
    <row r="104" spans="2:13" x14ac:dyDescent="0.25">
      <c r="B104" s="33"/>
      <c r="C104" s="39"/>
      <c r="D104" s="33"/>
      <c r="E104" s="54">
        <v>33301</v>
      </c>
      <c r="F104" s="55" t="s">
        <v>78</v>
      </c>
      <c r="G104" s="56"/>
      <c r="H104" s="57">
        <v>-73770.843699999998</v>
      </c>
      <c r="I104" s="57">
        <v>31193.103999999999</v>
      </c>
      <c r="J104" s="44">
        <v>-73770.843699999998</v>
      </c>
      <c r="K104" s="57">
        <v>0</v>
      </c>
      <c r="L104" s="56"/>
      <c r="M104" s="57">
        <f t="shared" si="5"/>
        <v>-104963.94769999999</v>
      </c>
    </row>
    <row r="105" spans="2:13" x14ac:dyDescent="0.25">
      <c r="B105" s="33"/>
      <c r="C105" s="39"/>
      <c r="D105" s="33"/>
      <c r="E105" s="54">
        <v>33303</v>
      </c>
      <c r="F105" s="55" t="s">
        <v>79</v>
      </c>
      <c r="G105" s="56"/>
      <c r="H105" s="57">
        <v>0</v>
      </c>
      <c r="I105" s="57">
        <v>0</v>
      </c>
      <c r="J105" s="44">
        <v>0</v>
      </c>
      <c r="K105" s="57">
        <v>0</v>
      </c>
      <c r="L105" s="56"/>
      <c r="M105" s="57">
        <f t="shared" ref="M105" si="8">+H105-I105-K105</f>
        <v>0</v>
      </c>
    </row>
    <row r="106" spans="2:13" ht="30" x14ac:dyDescent="0.25">
      <c r="B106" s="33"/>
      <c r="C106" s="39"/>
      <c r="D106" s="33"/>
      <c r="E106" s="54">
        <v>33304</v>
      </c>
      <c r="F106" s="55" t="s">
        <v>80</v>
      </c>
      <c r="G106" s="56"/>
      <c r="H106" s="57">
        <v>-13453.913</v>
      </c>
      <c r="I106" s="57">
        <v>2750.1725999999999</v>
      </c>
      <c r="J106" s="44">
        <v>-13453.913</v>
      </c>
      <c r="K106" s="57">
        <v>0</v>
      </c>
      <c r="L106" s="56"/>
      <c r="M106" s="57">
        <f t="shared" si="5"/>
        <v>-16204.0856</v>
      </c>
    </row>
    <row r="107" spans="2:13" x14ac:dyDescent="0.25">
      <c r="B107" s="33"/>
      <c r="C107" s="39"/>
      <c r="D107" s="33"/>
      <c r="E107" s="54">
        <v>33401</v>
      </c>
      <c r="F107" s="55" t="s">
        <v>81</v>
      </c>
      <c r="G107" s="56"/>
      <c r="H107" s="57">
        <v>-6446.4872830000004</v>
      </c>
      <c r="I107" s="57">
        <v>576.39951999999994</v>
      </c>
      <c r="J107" s="44">
        <v>-6446.4872830000004</v>
      </c>
      <c r="K107" s="57">
        <v>0</v>
      </c>
      <c r="L107" s="56"/>
      <c r="M107" s="57">
        <f t="shared" si="5"/>
        <v>-7022.8868030000003</v>
      </c>
    </row>
    <row r="108" spans="2:13" x14ac:dyDescent="0.25">
      <c r="B108" s="33"/>
      <c r="C108" s="39"/>
      <c r="D108" s="33"/>
      <c r="E108" s="54">
        <v>33501</v>
      </c>
      <c r="F108" s="55" t="s">
        <v>82</v>
      </c>
      <c r="G108" s="56"/>
      <c r="H108" s="57">
        <v>625.00099999999998</v>
      </c>
      <c r="I108" s="57">
        <v>3.0397699999999999</v>
      </c>
      <c r="J108" s="44">
        <v>625.00099999999998</v>
      </c>
      <c r="K108" s="57">
        <v>0</v>
      </c>
      <c r="L108" s="56"/>
      <c r="M108" s="57">
        <f t="shared" si="5"/>
        <v>621.96123</v>
      </c>
    </row>
    <row r="109" spans="2:13" x14ac:dyDescent="0.25">
      <c r="B109" s="33"/>
      <c r="C109" s="39"/>
      <c r="D109" s="33"/>
      <c r="E109" s="54">
        <v>33601</v>
      </c>
      <c r="F109" s="55" t="s">
        <v>83</v>
      </c>
      <c r="G109" s="56"/>
      <c r="H109" s="57">
        <v>0</v>
      </c>
      <c r="I109" s="57">
        <v>5.3</v>
      </c>
      <c r="J109" s="44">
        <v>0</v>
      </c>
      <c r="K109" s="57">
        <v>0</v>
      </c>
      <c r="L109" s="56"/>
      <c r="M109" s="57">
        <f t="shared" ref="M109" si="9">+H109-I109-K109</f>
        <v>-5.3</v>
      </c>
    </row>
    <row r="110" spans="2:13" x14ac:dyDescent="0.25">
      <c r="B110" s="33"/>
      <c r="C110" s="39"/>
      <c r="D110" s="33"/>
      <c r="E110" s="54">
        <v>33602</v>
      </c>
      <c r="F110" s="55" t="s">
        <v>84</v>
      </c>
      <c r="G110" s="56"/>
      <c r="H110" s="57">
        <v>88.620999999999995</v>
      </c>
      <c r="I110" s="57">
        <v>4.2593199999999998</v>
      </c>
      <c r="J110" s="44">
        <v>88.620999999999995</v>
      </c>
      <c r="K110" s="57">
        <v>0</v>
      </c>
      <c r="L110" s="56"/>
      <c r="M110" s="57">
        <f t="shared" si="5"/>
        <v>84.361679999999993</v>
      </c>
    </row>
    <row r="111" spans="2:13" ht="30" x14ac:dyDescent="0.25">
      <c r="B111" s="33"/>
      <c r="C111" s="39"/>
      <c r="D111" s="33"/>
      <c r="E111" s="54">
        <v>33604</v>
      </c>
      <c r="F111" s="55" t="s">
        <v>85</v>
      </c>
      <c r="G111" s="56"/>
      <c r="H111" s="57">
        <v>4.8520000000000003</v>
      </c>
      <c r="I111" s="57">
        <v>0.21896000000000002</v>
      </c>
      <c r="J111" s="44">
        <v>4.8520000000000003</v>
      </c>
      <c r="K111" s="57">
        <v>0</v>
      </c>
      <c r="L111" s="56"/>
      <c r="M111" s="57">
        <f t="shared" si="5"/>
        <v>4.6330400000000003</v>
      </c>
    </row>
    <row r="112" spans="2:13" ht="30" x14ac:dyDescent="0.25">
      <c r="B112" s="33"/>
      <c r="C112" s="39"/>
      <c r="D112" s="33"/>
      <c r="E112" s="54">
        <v>33605</v>
      </c>
      <c r="F112" s="55" t="s">
        <v>86</v>
      </c>
      <c r="G112" s="56"/>
      <c r="H112" s="57">
        <v>0.25</v>
      </c>
      <c r="I112" s="57">
        <v>127.979</v>
      </c>
      <c r="J112" s="44">
        <v>0.25</v>
      </c>
      <c r="K112" s="57">
        <v>0</v>
      </c>
      <c r="L112" s="56"/>
      <c r="M112" s="57">
        <f t="shared" si="5"/>
        <v>-127.729</v>
      </c>
    </row>
    <row r="113" spans="2:13" x14ac:dyDescent="0.25">
      <c r="B113" s="33"/>
      <c r="C113" s="39"/>
      <c r="D113" s="33"/>
      <c r="E113" s="54">
        <v>33801</v>
      </c>
      <c r="F113" s="55" t="s">
        <v>87</v>
      </c>
      <c r="G113" s="56"/>
      <c r="H113" s="57">
        <v>1627.17</v>
      </c>
      <c r="I113" s="57">
        <v>1862.8462999999997</v>
      </c>
      <c r="J113" s="44">
        <v>1627.17</v>
      </c>
      <c r="K113" s="57">
        <v>0</v>
      </c>
      <c r="L113" s="56"/>
      <c r="M113" s="57">
        <f t="shared" si="5"/>
        <v>-235.67629999999963</v>
      </c>
    </row>
    <row r="114" spans="2:13" x14ac:dyDescent="0.25">
      <c r="B114" s="33"/>
      <c r="C114" s="39"/>
      <c r="D114" s="33"/>
      <c r="E114" s="54">
        <v>33901</v>
      </c>
      <c r="F114" s="55" t="s">
        <v>88</v>
      </c>
      <c r="G114" s="56"/>
      <c r="H114" s="57">
        <v>-21662.602999999999</v>
      </c>
      <c r="I114" s="57">
        <v>7800.5769</v>
      </c>
      <c r="J114" s="44">
        <v>-21662.602999999999</v>
      </c>
      <c r="K114" s="57">
        <v>0</v>
      </c>
      <c r="L114" s="56"/>
      <c r="M114" s="57">
        <f t="shared" si="5"/>
        <v>-29463.179899999999</v>
      </c>
    </row>
    <row r="115" spans="2:13" x14ac:dyDescent="0.25">
      <c r="B115" s="33"/>
      <c r="C115" s="39"/>
      <c r="D115" s="33"/>
      <c r="E115" s="54">
        <v>33903</v>
      </c>
      <c r="F115" s="55" t="s">
        <v>89</v>
      </c>
      <c r="G115" s="56"/>
      <c r="H115" s="57">
        <v>-37194.480859999989</v>
      </c>
      <c r="I115" s="57">
        <v>1763.9610299999999</v>
      </c>
      <c r="J115" s="44">
        <v>-37194.480859999989</v>
      </c>
      <c r="K115" s="57">
        <v>0</v>
      </c>
      <c r="L115" s="56"/>
      <c r="M115" s="57">
        <f t="shared" si="5"/>
        <v>-38958.441889999987</v>
      </c>
    </row>
    <row r="116" spans="2:13" x14ac:dyDescent="0.25">
      <c r="B116" s="33"/>
      <c r="C116" s="34">
        <v>3400</v>
      </c>
      <c r="D116" s="35" t="s">
        <v>165</v>
      </c>
      <c r="E116" s="34"/>
      <c r="F116" s="36"/>
      <c r="G116" s="29"/>
      <c r="H116" s="37">
        <v>339.721</v>
      </c>
      <c r="I116" s="37">
        <v>181.44312000000002</v>
      </c>
      <c r="J116" s="37">
        <v>339.721</v>
      </c>
      <c r="K116" s="37">
        <v>0</v>
      </c>
      <c r="L116" s="29"/>
      <c r="M116" s="37">
        <f t="shared" si="5"/>
        <v>158.27787999999998</v>
      </c>
    </row>
    <row r="117" spans="2:13" x14ac:dyDescent="0.25">
      <c r="B117" s="33"/>
      <c r="C117" s="39"/>
      <c r="D117" s="33"/>
      <c r="E117" s="54">
        <v>34101</v>
      </c>
      <c r="F117" s="55" t="s">
        <v>90</v>
      </c>
      <c r="G117" s="56"/>
      <c r="H117" s="57">
        <v>1E-3</v>
      </c>
      <c r="I117" s="57">
        <v>0.90342</v>
      </c>
      <c r="J117" s="44">
        <v>1E-3</v>
      </c>
      <c r="K117" s="57">
        <v>0</v>
      </c>
      <c r="L117" s="56"/>
      <c r="M117" s="57">
        <f t="shared" si="5"/>
        <v>-0.90242</v>
      </c>
    </row>
    <row r="118" spans="2:13" x14ac:dyDescent="0.25">
      <c r="B118" s="33"/>
      <c r="C118" s="39"/>
      <c r="D118" s="33"/>
      <c r="E118" s="54">
        <v>34501</v>
      </c>
      <c r="F118" s="55" t="s">
        <v>92</v>
      </c>
      <c r="G118" s="56"/>
      <c r="H118" s="57">
        <v>339.72</v>
      </c>
      <c r="I118" s="57">
        <v>175.43970000000002</v>
      </c>
      <c r="J118" s="44">
        <v>339.72</v>
      </c>
      <c r="K118" s="57">
        <v>0</v>
      </c>
      <c r="L118" s="56"/>
      <c r="M118" s="57">
        <f t="shared" si="5"/>
        <v>164.28030000000001</v>
      </c>
    </row>
    <row r="119" spans="2:13" x14ac:dyDescent="0.25">
      <c r="B119" s="33"/>
      <c r="C119" s="39"/>
      <c r="D119" s="33"/>
      <c r="E119" s="54">
        <v>34601</v>
      </c>
      <c r="F119" s="55" t="s">
        <v>93</v>
      </c>
      <c r="G119" s="56"/>
      <c r="H119" s="57">
        <v>0</v>
      </c>
      <c r="I119" s="57">
        <v>0</v>
      </c>
      <c r="J119" s="44">
        <v>0</v>
      </c>
      <c r="K119" s="57">
        <v>0</v>
      </c>
      <c r="L119" s="56"/>
      <c r="M119" s="57">
        <f t="shared" si="5"/>
        <v>0</v>
      </c>
    </row>
    <row r="120" spans="2:13" x14ac:dyDescent="0.25">
      <c r="B120" s="33"/>
      <c r="C120" s="39"/>
      <c r="D120" s="33"/>
      <c r="E120" s="54">
        <v>34701</v>
      </c>
      <c r="F120" s="55" t="s">
        <v>94</v>
      </c>
      <c r="G120" s="56"/>
      <c r="H120" s="57">
        <v>0</v>
      </c>
      <c r="I120" s="57">
        <v>5.0999999999999996</v>
      </c>
      <c r="J120" s="44">
        <v>0</v>
      </c>
      <c r="K120" s="57">
        <v>0</v>
      </c>
      <c r="L120" s="56"/>
      <c r="M120" s="57">
        <f t="shared" si="5"/>
        <v>-5.0999999999999996</v>
      </c>
    </row>
    <row r="121" spans="2:13" x14ac:dyDescent="0.25">
      <c r="B121" s="33"/>
      <c r="C121" s="34">
        <v>3500</v>
      </c>
      <c r="D121" s="35" t="s">
        <v>166</v>
      </c>
      <c r="E121" s="34"/>
      <c r="F121" s="36"/>
      <c r="G121" s="29"/>
      <c r="H121" s="37">
        <v>2100.1629999999996</v>
      </c>
      <c r="I121" s="37">
        <v>3234.3535800000004</v>
      </c>
      <c r="J121" s="37">
        <v>2100.1629999999996</v>
      </c>
      <c r="K121" s="37">
        <v>0</v>
      </c>
      <c r="L121" s="29"/>
      <c r="M121" s="37">
        <f t="shared" si="5"/>
        <v>-1134.1905800000009</v>
      </c>
    </row>
    <row r="122" spans="2:13" ht="30" x14ac:dyDescent="0.25">
      <c r="B122" s="33"/>
      <c r="C122" s="39"/>
      <c r="D122" s="33"/>
      <c r="E122" s="54">
        <v>35101</v>
      </c>
      <c r="F122" s="55" t="s">
        <v>95</v>
      </c>
      <c r="G122" s="56"/>
      <c r="H122" s="57">
        <v>577.65099999999995</v>
      </c>
      <c r="I122" s="57">
        <v>1265.9893400000001</v>
      </c>
      <c r="J122" s="44">
        <v>577.65099999999995</v>
      </c>
      <c r="K122" s="57">
        <v>0</v>
      </c>
      <c r="L122" s="56"/>
      <c r="M122" s="57">
        <f t="shared" si="5"/>
        <v>-688.33834000000013</v>
      </c>
    </row>
    <row r="123" spans="2:13" x14ac:dyDescent="0.25">
      <c r="B123" s="33"/>
      <c r="C123" s="39"/>
      <c r="D123" s="33"/>
      <c r="E123" s="54">
        <v>35201</v>
      </c>
      <c r="F123" s="55" t="s">
        <v>96</v>
      </c>
      <c r="G123" s="56"/>
      <c r="H123" s="57">
        <v>59.68</v>
      </c>
      <c r="I123" s="57">
        <v>40.678139999999999</v>
      </c>
      <c r="J123" s="44">
        <v>59.68</v>
      </c>
      <c r="K123" s="57">
        <v>0</v>
      </c>
      <c r="L123" s="56"/>
      <c r="M123" s="57">
        <f t="shared" si="5"/>
        <v>19.001860000000001</v>
      </c>
    </row>
    <row r="124" spans="2:13" x14ac:dyDescent="0.25">
      <c r="B124" s="33"/>
      <c r="C124" s="39"/>
      <c r="D124" s="33"/>
      <c r="E124" s="54">
        <v>35301</v>
      </c>
      <c r="F124" s="55" t="s">
        <v>97</v>
      </c>
      <c r="G124" s="56"/>
      <c r="H124" s="57">
        <v>8.9999999999999993E-3</v>
      </c>
      <c r="I124" s="57">
        <v>0</v>
      </c>
      <c r="J124" s="44">
        <v>8.9999999999999993E-3</v>
      </c>
      <c r="K124" s="57">
        <v>0</v>
      </c>
      <c r="L124" s="56"/>
      <c r="M124" s="57">
        <f t="shared" si="5"/>
        <v>8.9999999999999993E-3</v>
      </c>
    </row>
    <row r="125" spans="2:13" ht="30" x14ac:dyDescent="0.25">
      <c r="B125" s="33"/>
      <c r="C125" s="39"/>
      <c r="D125" s="33"/>
      <c r="E125" s="54">
        <v>35501</v>
      </c>
      <c r="F125" s="55" t="s">
        <v>98</v>
      </c>
      <c r="G125" s="56"/>
      <c r="H125" s="57">
        <v>147.54</v>
      </c>
      <c r="I125" s="57">
        <v>155.56035</v>
      </c>
      <c r="J125" s="44">
        <v>147.54</v>
      </c>
      <c r="K125" s="57">
        <v>0</v>
      </c>
      <c r="L125" s="56"/>
      <c r="M125" s="57">
        <f t="shared" si="5"/>
        <v>-8.0203500000000076</v>
      </c>
    </row>
    <row r="126" spans="2:13" x14ac:dyDescent="0.25">
      <c r="B126" s="33"/>
      <c r="C126" s="39"/>
      <c r="D126" s="33"/>
      <c r="E126" s="54">
        <v>35701</v>
      </c>
      <c r="F126" s="55" t="s">
        <v>99</v>
      </c>
      <c r="G126" s="56"/>
      <c r="H126" s="57">
        <v>302.71199999999999</v>
      </c>
      <c r="I126" s="57">
        <v>890.68878000000007</v>
      </c>
      <c r="J126" s="44">
        <v>302.71199999999999</v>
      </c>
      <c r="K126" s="57">
        <v>0</v>
      </c>
      <c r="L126" s="56"/>
      <c r="M126" s="57">
        <f t="shared" si="5"/>
        <v>-587.97678000000008</v>
      </c>
    </row>
    <row r="127" spans="2:13" x14ac:dyDescent="0.25">
      <c r="B127" s="33"/>
      <c r="C127" s="39"/>
      <c r="D127" s="33"/>
      <c r="E127" s="54">
        <v>35801</v>
      </c>
      <c r="F127" s="55" t="s">
        <v>100</v>
      </c>
      <c r="G127" s="56"/>
      <c r="H127" s="57">
        <v>998.40599999999995</v>
      </c>
      <c r="I127" s="57">
        <v>862.80272000000002</v>
      </c>
      <c r="J127" s="44">
        <v>998.40599999999995</v>
      </c>
      <c r="K127" s="57">
        <v>0</v>
      </c>
      <c r="L127" s="56"/>
      <c r="M127" s="57">
        <f t="shared" si="5"/>
        <v>135.60327999999993</v>
      </c>
    </row>
    <row r="128" spans="2:13" x14ac:dyDescent="0.25">
      <c r="B128" s="33"/>
      <c r="C128" s="39"/>
      <c r="D128" s="33"/>
      <c r="E128" s="54">
        <v>35901</v>
      </c>
      <c r="F128" s="55" t="s">
        <v>101</v>
      </c>
      <c r="G128" s="56"/>
      <c r="H128" s="57">
        <v>14.164999999999999</v>
      </c>
      <c r="I128" s="57">
        <v>18.634250000000002</v>
      </c>
      <c r="J128" s="44">
        <v>14.164999999999999</v>
      </c>
      <c r="K128" s="57">
        <v>0</v>
      </c>
      <c r="L128" s="56"/>
      <c r="M128" s="57">
        <f t="shared" si="5"/>
        <v>-4.4692500000000024</v>
      </c>
    </row>
    <row r="129" spans="2:13" x14ac:dyDescent="0.25">
      <c r="B129" s="33"/>
      <c r="C129" s="34">
        <v>3600</v>
      </c>
      <c r="D129" s="35" t="s">
        <v>167</v>
      </c>
      <c r="E129" s="34"/>
      <c r="F129" s="36"/>
      <c r="G129" s="29"/>
      <c r="H129" s="37">
        <v>7059.8209999999999</v>
      </c>
      <c r="I129" s="37">
        <v>34786.410000000003</v>
      </c>
      <c r="J129" s="37">
        <v>7059.8209999999999</v>
      </c>
      <c r="K129" s="37">
        <v>0</v>
      </c>
      <c r="L129" s="29"/>
      <c r="M129" s="37">
        <f t="shared" si="5"/>
        <v>-27726.589000000004</v>
      </c>
    </row>
    <row r="130" spans="2:13" x14ac:dyDescent="0.25">
      <c r="B130" s="33"/>
      <c r="C130" s="39"/>
      <c r="D130" s="33"/>
      <c r="E130" s="54">
        <v>36101</v>
      </c>
      <c r="F130" s="55" t="s">
        <v>102</v>
      </c>
      <c r="G130" s="56"/>
      <c r="H130" s="57">
        <v>6679.8209999999999</v>
      </c>
      <c r="I130" s="57">
        <v>34668.910000000003</v>
      </c>
      <c r="J130" s="44">
        <v>6679.8209999999999</v>
      </c>
      <c r="K130" s="57">
        <v>0</v>
      </c>
      <c r="L130" s="56"/>
      <c r="M130" s="57">
        <f t="shared" si="5"/>
        <v>-27989.089000000004</v>
      </c>
    </row>
    <row r="131" spans="2:13" x14ac:dyDescent="0.25">
      <c r="B131" s="33"/>
      <c r="C131" s="39"/>
      <c r="D131" s="33"/>
      <c r="E131" s="54">
        <v>36901</v>
      </c>
      <c r="F131" s="55" t="s">
        <v>103</v>
      </c>
      <c r="G131" s="56"/>
      <c r="H131" s="57">
        <v>380</v>
      </c>
      <c r="I131" s="57">
        <v>117.5</v>
      </c>
      <c r="J131" s="44">
        <v>380</v>
      </c>
      <c r="K131" s="57">
        <v>0</v>
      </c>
      <c r="L131" s="56"/>
      <c r="M131" s="57">
        <f t="shared" si="5"/>
        <v>262.5</v>
      </c>
    </row>
    <row r="132" spans="2:13" x14ac:dyDescent="0.25">
      <c r="B132" s="33"/>
      <c r="C132" s="34">
        <v>3700</v>
      </c>
      <c r="D132" s="35" t="s">
        <v>168</v>
      </c>
      <c r="E132" s="34"/>
      <c r="F132" s="36"/>
      <c r="G132" s="29"/>
      <c r="H132" s="37">
        <v>2245.1959999999999</v>
      </c>
      <c r="I132" s="37">
        <v>3379.1999799999999</v>
      </c>
      <c r="J132" s="37">
        <v>2245.1959999999999</v>
      </c>
      <c r="K132" s="37">
        <v>0</v>
      </c>
      <c r="L132" s="29"/>
      <c r="M132" s="37">
        <f t="shared" si="5"/>
        <v>-1134.00398</v>
      </c>
    </row>
    <row r="133" spans="2:13" x14ac:dyDescent="0.25">
      <c r="B133" s="33"/>
      <c r="C133" s="39"/>
      <c r="D133" s="33"/>
      <c r="E133" s="54">
        <v>37101</v>
      </c>
      <c r="F133" s="55" t="s">
        <v>104</v>
      </c>
      <c r="G133" s="56"/>
      <c r="H133" s="57">
        <v>218.74199999999999</v>
      </c>
      <c r="I133" s="57">
        <v>269.89</v>
      </c>
      <c r="J133" s="44">
        <v>218.74199999999999</v>
      </c>
      <c r="K133" s="57">
        <v>0</v>
      </c>
      <c r="L133" s="56"/>
      <c r="M133" s="57">
        <f t="shared" si="5"/>
        <v>-51.147999999999996</v>
      </c>
    </row>
    <row r="134" spans="2:13" ht="30" x14ac:dyDescent="0.25">
      <c r="B134" s="33"/>
      <c r="C134" s="39"/>
      <c r="D134" s="33"/>
      <c r="E134" s="54">
        <v>37104</v>
      </c>
      <c r="F134" s="55" t="s">
        <v>105</v>
      </c>
      <c r="G134" s="56"/>
      <c r="H134" s="57">
        <v>519.88199999999995</v>
      </c>
      <c r="I134" s="57">
        <v>1360.1690199999998</v>
      </c>
      <c r="J134" s="44">
        <v>519.88199999999995</v>
      </c>
      <c r="K134" s="57">
        <v>0</v>
      </c>
      <c r="L134" s="56"/>
      <c r="M134" s="57">
        <f t="shared" si="5"/>
        <v>-840.28701999999987</v>
      </c>
    </row>
    <row r="135" spans="2:13" ht="30" x14ac:dyDescent="0.25">
      <c r="B135" s="33"/>
      <c r="C135" s="39"/>
      <c r="D135" s="33"/>
      <c r="E135" s="54">
        <v>37106</v>
      </c>
      <c r="F135" s="55" t="s">
        <v>106</v>
      </c>
      <c r="G135" s="56"/>
      <c r="H135" s="57">
        <v>103.944</v>
      </c>
      <c r="I135" s="57">
        <v>731.68799999999999</v>
      </c>
      <c r="J135" s="44">
        <v>103.944</v>
      </c>
      <c r="K135" s="57">
        <v>0</v>
      </c>
      <c r="L135" s="56"/>
      <c r="M135" s="57">
        <f t="shared" si="5"/>
        <v>-627.74400000000003</v>
      </c>
    </row>
    <row r="136" spans="2:13" x14ac:dyDescent="0.25">
      <c r="B136" s="33"/>
      <c r="C136" s="39"/>
      <c r="D136" s="33"/>
      <c r="E136" s="54">
        <v>37201</v>
      </c>
      <c r="F136" s="55" t="s">
        <v>107</v>
      </c>
      <c r="G136" s="56"/>
      <c r="H136" s="57">
        <v>788.33900000000006</v>
      </c>
      <c r="I136" s="57">
        <v>457.84191999999996</v>
      </c>
      <c r="J136" s="44">
        <v>788.33900000000006</v>
      </c>
      <c r="K136" s="57">
        <v>0</v>
      </c>
      <c r="L136" s="56"/>
      <c r="M136" s="57">
        <f t="shared" si="5"/>
        <v>330.4970800000001</v>
      </c>
    </row>
    <row r="137" spans="2:13" ht="30" x14ac:dyDescent="0.25">
      <c r="B137" s="33"/>
      <c r="C137" s="39"/>
      <c r="D137" s="33"/>
      <c r="E137" s="54">
        <v>37204</v>
      </c>
      <c r="F137" s="55" t="s">
        <v>108</v>
      </c>
      <c r="G137" s="56"/>
      <c r="H137" s="57">
        <v>15.717000000000001</v>
      </c>
      <c r="I137" s="57">
        <v>0</v>
      </c>
      <c r="J137" s="44">
        <v>15.717000000000001</v>
      </c>
      <c r="K137" s="57">
        <v>0</v>
      </c>
      <c r="L137" s="56"/>
      <c r="M137" s="57">
        <f t="shared" si="5"/>
        <v>15.717000000000001</v>
      </c>
    </row>
    <row r="138" spans="2:13" x14ac:dyDescent="0.25">
      <c r="B138" s="33"/>
      <c r="C138" s="39"/>
      <c r="D138" s="33"/>
      <c r="E138" s="54">
        <v>37207</v>
      </c>
      <c r="F138" s="55" t="s">
        <v>109</v>
      </c>
      <c r="G138" s="56"/>
      <c r="H138" s="57">
        <v>0</v>
      </c>
      <c r="I138" s="57">
        <v>38.854279999999996</v>
      </c>
      <c r="J138" s="44">
        <v>0</v>
      </c>
      <c r="K138" s="57">
        <v>0</v>
      </c>
      <c r="L138" s="56"/>
      <c r="M138" s="57">
        <f t="shared" si="5"/>
        <v>-38.854279999999996</v>
      </c>
    </row>
    <row r="139" spans="2:13" x14ac:dyDescent="0.25">
      <c r="B139" s="33"/>
      <c r="C139" s="39"/>
      <c r="D139" s="33"/>
      <c r="E139" s="54">
        <v>37501</v>
      </c>
      <c r="F139" s="55" t="s">
        <v>110</v>
      </c>
      <c r="G139" s="56"/>
      <c r="H139" s="57">
        <v>514.28599999999994</v>
      </c>
      <c r="I139" s="57">
        <v>441.71226999999993</v>
      </c>
      <c r="J139" s="44">
        <v>514.28599999999994</v>
      </c>
      <c r="K139" s="57">
        <v>0</v>
      </c>
      <c r="L139" s="56"/>
      <c r="M139" s="57">
        <f t="shared" si="5"/>
        <v>72.573730000000012</v>
      </c>
    </row>
    <row r="140" spans="2:13" ht="30" x14ac:dyDescent="0.25">
      <c r="B140" s="33"/>
      <c r="C140" s="39"/>
      <c r="D140" s="33"/>
      <c r="E140" s="54">
        <v>37504</v>
      </c>
      <c r="F140" s="55" t="s">
        <v>111</v>
      </c>
      <c r="G140" s="56"/>
      <c r="H140" s="57">
        <v>25.751000000000001</v>
      </c>
      <c r="I140" s="57">
        <v>0</v>
      </c>
      <c r="J140" s="44">
        <v>25.751000000000001</v>
      </c>
      <c r="K140" s="57">
        <v>0</v>
      </c>
      <c r="L140" s="56"/>
      <c r="M140" s="57">
        <f t="shared" si="5"/>
        <v>25.751000000000001</v>
      </c>
    </row>
    <row r="141" spans="2:13" ht="30" x14ac:dyDescent="0.25">
      <c r="B141" s="33"/>
      <c r="C141" s="39"/>
      <c r="D141" s="33"/>
      <c r="E141" s="54">
        <v>37602</v>
      </c>
      <c r="F141" s="55" t="s">
        <v>112</v>
      </c>
      <c r="G141" s="56"/>
      <c r="H141" s="57">
        <v>58.534999999999997</v>
      </c>
      <c r="I141" s="57">
        <v>79.04449000000001</v>
      </c>
      <c r="J141" s="44">
        <v>58.534999999999997</v>
      </c>
      <c r="K141" s="57">
        <v>0</v>
      </c>
      <c r="L141" s="56"/>
      <c r="M141" s="57">
        <f t="shared" si="5"/>
        <v>-20.509490000000014</v>
      </c>
    </row>
    <row r="142" spans="2:13" ht="30" x14ac:dyDescent="0.25">
      <c r="B142" s="33"/>
      <c r="C142" s="39"/>
      <c r="D142" s="33"/>
      <c r="E142" s="54">
        <v>37801</v>
      </c>
      <c r="F142" s="55" t="s">
        <v>113</v>
      </c>
      <c r="G142" s="56"/>
      <c r="H142" s="57">
        <v>0</v>
      </c>
      <c r="I142" s="57">
        <v>0</v>
      </c>
      <c r="J142" s="44">
        <v>0</v>
      </c>
      <c r="K142" s="57">
        <v>0</v>
      </c>
      <c r="L142" s="56"/>
      <c r="M142" s="57">
        <f t="shared" si="5"/>
        <v>0</v>
      </c>
    </row>
    <row r="143" spans="2:13" x14ac:dyDescent="0.25">
      <c r="B143" s="33"/>
      <c r="C143" s="34">
        <v>3800</v>
      </c>
      <c r="D143" s="35" t="s">
        <v>169</v>
      </c>
      <c r="E143" s="34"/>
      <c r="F143" s="36"/>
      <c r="G143" s="29"/>
      <c r="H143" s="37">
        <v>-6968.32</v>
      </c>
      <c r="I143" s="37">
        <v>355.99686999999994</v>
      </c>
      <c r="J143" s="37">
        <v>-6968.32</v>
      </c>
      <c r="K143" s="37">
        <v>0</v>
      </c>
      <c r="L143" s="29"/>
      <c r="M143" s="37">
        <f t="shared" si="5"/>
        <v>-7324.3168699999997</v>
      </c>
    </row>
    <row r="144" spans="2:13" x14ac:dyDescent="0.25">
      <c r="B144" s="33"/>
      <c r="C144" s="39"/>
      <c r="D144" s="33"/>
      <c r="E144" s="54">
        <v>38201</v>
      </c>
      <c r="F144" s="55" t="s">
        <v>114</v>
      </c>
      <c r="G144" s="56"/>
      <c r="H144" s="57">
        <v>0.69199999999999995</v>
      </c>
      <c r="I144" s="57">
        <v>0</v>
      </c>
      <c r="J144" s="44">
        <v>0.69199999999999995</v>
      </c>
      <c r="K144" s="57">
        <v>0</v>
      </c>
      <c r="L144" s="56"/>
      <c r="M144" s="57">
        <f t="shared" si="5"/>
        <v>0.69199999999999995</v>
      </c>
    </row>
    <row r="145" spans="2:13" x14ac:dyDescent="0.25">
      <c r="B145" s="33"/>
      <c r="C145" s="39"/>
      <c r="D145" s="33"/>
      <c r="E145" s="54">
        <v>38301</v>
      </c>
      <c r="F145" s="55" t="s">
        <v>115</v>
      </c>
      <c r="G145" s="56"/>
      <c r="H145" s="57">
        <v>-6996.5959999999995</v>
      </c>
      <c r="I145" s="57">
        <v>77.331149999999994</v>
      </c>
      <c r="J145" s="44">
        <v>-6996.5959999999995</v>
      </c>
      <c r="K145" s="57">
        <v>0</v>
      </c>
      <c r="L145" s="56"/>
      <c r="M145" s="57">
        <f t="shared" ref="M145" si="10">+H145-I145-K145</f>
        <v>-7073.9271499999995</v>
      </c>
    </row>
    <row r="146" spans="2:13" x14ac:dyDescent="0.25">
      <c r="B146" s="33"/>
      <c r="C146" s="39"/>
      <c r="D146" s="33"/>
      <c r="E146" s="54">
        <v>38401</v>
      </c>
      <c r="F146" s="55" t="s">
        <v>116</v>
      </c>
      <c r="G146" s="56"/>
      <c r="H146" s="57">
        <v>0</v>
      </c>
      <c r="I146" s="57">
        <v>263.78899999999999</v>
      </c>
      <c r="J146" s="44">
        <v>0</v>
      </c>
      <c r="K146" s="57">
        <v>0</v>
      </c>
      <c r="L146" s="56"/>
      <c r="M146" s="57">
        <f t="shared" ref="M146" si="11">+H146-I146-K146</f>
        <v>-263.78899999999999</v>
      </c>
    </row>
    <row r="147" spans="2:13" x14ac:dyDescent="0.25">
      <c r="B147" s="33"/>
      <c r="C147" s="39"/>
      <c r="D147" s="33"/>
      <c r="E147" s="54">
        <v>38501</v>
      </c>
      <c r="F147" s="55" t="s">
        <v>117</v>
      </c>
      <c r="G147" s="56"/>
      <c r="H147" s="57">
        <v>27.584</v>
      </c>
      <c r="I147" s="57">
        <v>14.876719999999999</v>
      </c>
      <c r="J147" s="44">
        <v>27.584</v>
      </c>
      <c r="K147" s="57">
        <v>0</v>
      </c>
      <c r="L147" s="56"/>
      <c r="M147" s="57">
        <f t="shared" ref="M147:M183" si="12">+H147-I147-K147</f>
        <v>12.707280000000001</v>
      </c>
    </row>
    <row r="148" spans="2:13" x14ac:dyDescent="0.25">
      <c r="B148" s="33"/>
      <c r="C148" s="34">
        <v>3900</v>
      </c>
      <c r="D148" s="35" t="s">
        <v>170</v>
      </c>
      <c r="E148" s="34"/>
      <c r="F148" s="36"/>
      <c r="G148" s="29"/>
      <c r="H148" s="37">
        <v>61056.012420000021</v>
      </c>
      <c r="I148" s="37">
        <v>27074.341370000006</v>
      </c>
      <c r="J148" s="37">
        <v>61056.012420000021</v>
      </c>
      <c r="K148" s="37">
        <v>0</v>
      </c>
      <c r="L148" s="29"/>
      <c r="M148" s="37">
        <f t="shared" si="12"/>
        <v>33981.671050000019</v>
      </c>
    </row>
    <row r="149" spans="2:13" x14ac:dyDescent="0.25">
      <c r="B149" s="33"/>
      <c r="C149" s="39"/>
      <c r="D149" s="33"/>
      <c r="E149" s="54">
        <v>39202</v>
      </c>
      <c r="F149" s="55" t="s">
        <v>118</v>
      </c>
      <c r="G149" s="56"/>
      <c r="H149" s="57">
        <v>62503.64842000002</v>
      </c>
      <c r="I149" s="57">
        <v>25230.645250000009</v>
      </c>
      <c r="J149" s="44">
        <v>62503.64842000002</v>
      </c>
      <c r="K149" s="57">
        <v>0</v>
      </c>
      <c r="L149" s="56"/>
      <c r="M149" s="57">
        <f t="shared" si="12"/>
        <v>37273.003170000011</v>
      </c>
    </row>
    <row r="150" spans="2:13" x14ac:dyDescent="0.25">
      <c r="B150" s="33"/>
      <c r="C150" s="39"/>
      <c r="D150" s="33"/>
      <c r="E150" s="54">
        <v>39301</v>
      </c>
      <c r="F150" s="55" t="s">
        <v>119</v>
      </c>
      <c r="G150" s="56"/>
      <c r="H150" s="57">
        <v>10</v>
      </c>
      <c r="I150" s="57">
        <v>1.405</v>
      </c>
      <c r="J150" s="44">
        <v>10</v>
      </c>
      <c r="K150" s="57">
        <v>0</v>
      </c>
      <c r="L150" s="56"/>
      <c r="M150" s="57">
        <f t="shared" si="12"/>
        <v>8.5950000000000006</v>
      </c>
    </row>
    <row r="151" spans="2:13" x14ac:dyDescent="0.25">
      <c r="B151" s="33"/>
      <c r="C151" s="39"/>
      <c r="D151" s="33"/>
      <c r="E151" s="54">
        <v>39801</v>
      </c>
      <c r="F151" s="55" t="s">
        <v>121</v>
      </c>
      <c r="G151" s="56"/>
      <c r="H151" s="57">
        <v>1525.4169999999999</v>
      </c>
      <c r="I151" s="57">
        <v>1772.2911199999996</v>
      </c>
      <c r="J151" s="44">
        <v>1525.4169999999999</v>
      </c>
      <c r="K151" s="57">
        <v>0</v>
      </c>
      <c r="L151" s="56"/>
      <c r="M151" s="57">
        <f t="shared" si="12"/>
        <v>-246.87411999999972</v>
      </c>
    </row>
    <row r="152" spans="2:13" x14ac:dyDescent="0.25">
      <c r="B152" s="33"/>
      <c r="C152" s="39"/>
      <c r="D152" s="33"/>
      <c r="E152" s="54">
        <v>39904</v>
      </c>
      <c r="F152" s="55" t="s">
        <v>122</v>
      </c>
      <c r="G152" s="56"/>
      <c r="H152" s="57">
        <v>-2983.0529999999999</v>
      </c>
      <c r="I152" s="57">
        <v>70</v>
      </c>
      <c r="J152" s="44">
        <v>-2983.0529999999999</v>
      </c>
      <c r="K152" s="57">
        <v>0</v>
      </c>
      <c r="L152" s="56"/>
      <c r="M152" s="57">
        <f t="shared" si="12"/>
        <v>-3053.0529999999999</v>
      </c>
    </row>
    <row r="153" spans="2:13" x14ac:dyDescent="0.25">
      <c r="B153" s="26" t="s">
        <v>123</v>
      </c>
      <c r="C153" s="27"/>
      <c r="D153" s="27"/>
      <c r="E153" s="27"/>
      <c r="F153" s="28"/>
      <c r="G153" s="29"/>
      <c r="H153" s="30">
        <v>292394.5686</v>
      </c>
      <c r="I153" s="30">
        <v>102886.68242000001</v>
      </c>
      <c r="J153" s="30">
        <v>292394.5686</v>
      </c>
      <c r="K153" s="30">
        <v>0</v>
      </c>
      <c r="L153" s="29"/>
      <c r="M153" s="32">
        <f t="shared" si="12"/>
        <v>189507.88617999997</v>
      </c>
    </row>
    <row r="154" spans="2:13" x14ac:dyDescent="0.25">
      <c r="B154" s="58" t="s">
        <v>57</v>
      </c>
      <c r="C154" s="59"/>
      <c r="D154" s="58"/>
      <c r="E154" s="59"/>
      <c r="F154" s="60"/>
      <c r="G154" s="29"/>
      <c r="H154" s="61">
        <v>3333.0526</v>
      </c>
      <c r="I154" s="61">
        <v>9751.0872699999982</v>
      </c>
      <c r="J154" s="61">
        <v>3333.0526</v>
      </c>
      <c r="K154" s="61">
        <v>0</v>
      </c>
      <c r="L154" s="29"/>
      <c r="M154" s="61">
        <f t="shared" si="12"/>
        <v>-6418.0346699999982</v>
      </c>
    </row>
    <row r="155" spans="2:13" x14ac:dyDescent="0.25">
      <c r="B155" s="33"/>
      <c r="C155" s="34">
        <v>3900</v>
      </c>
      <c r="D155" s="35" t="s">
        <v>170</v>
      </c>
      <c r="E155" s="34"/>
      <c r="F155" s="36"/>
      <c r="G155" s="29"/>
      <c r="H155" s="37">
        <v>3333.0526</v>
      </c>
      <c r="I155" s="37">
        <v>9751.0872699999982</v>
      </c>
      <c r="J155" s="37">
        <v>3333.0526</v>
      </c>
      <c r="K155" s="37">
        <v>0</v>
      </c>
      <c r="L155" s="29"/>
      <c r="M155" s="37">
        <f t="shared" si="12"/>
        <v>-6418.0346699999982</v>
      </c>
    </row>
    <row r="156" spans="2:13" x14ac:dyDescent="0.25">
      <c r="B156" s="33"/>
      <c r="C156" s="104"/>
      <c r="D156" s="29"/>
      <c r="E156" s="54">
        <v>39401</v>
      </c>
      <c r="F156" s="55" t="s">
        <v>120</v>
      </c>
      <c r="G156" s="29">
        <v>0</v>
      </c>
      <c r="H156" s="105">
        <v>3333.0526</v>
      </c>
      <c r="I156" s="37">
        <v>10184.653199999999</v>
      </c>
      <c r="J156" s="31">
        <v>3333.0526</v>
      </c>
      <c r="K156" s="37">
        <v>0</v>
      </c>
      <c r="L156" s="29"/>
      <c r="M156" s="37">
        <f t="shared" ref="M156" si="13">+H156-I156-K156</f>
        <v>-6851.6005999999988</v>
      </c>
    </row>
    <row r="157" spans="2:13" x14ac:dyDescent="0.25">
      <c r="B157" s="33"/>
      <c r="C157" s="39"/>
      <c r="D157" s="33"/>
      <c r="E157" s="54">
        <v>39501</v>
      </c>
      <c r="F157" s="55" t="s">
        <v>124</v>
      </c>
      <c r="G157" s="56"/>
      <c r="H157" s="57">
        <v>0</v>
      </c>
      <c r="I157" s="57">
        <v>-433.56592999999998</v>
      </c>
      <c r="J157" s="44">
        <v>0</v>
      </c>
      <c r="K157" s="57">
        <v>0</v>
      </c>
      <c r="L157" s="56"/>
      <c r="M157" s="57">
        <f t="shared" si="12"/>
        <v>433.56592999999998</v>
      </c>
    </row>
    <row r="158" spans="2:13" x14ac:dyDescent="0.25">
      <c r="B158" s="26" t="s">
        <v>125</v>
      </c>
      <c r="C158" s="27"/>
      <c r="D158" s="27"/>
      <c r="E158" s="27"/>
      <c r="F158" s="28"/>
      <c r="G158" s="29"/>
      <c r="H158" s="30">
        <v>289061.516</v>
      </c>
      <c r="I158" s="30">
        <v>93135.595150000008</v>
      </c>
      <c r="J158" s="30">
        <v>289061.516</v>
      </c>
      <c r="K158" s="30">
        <v>0</v>
      </c>
      <c r="L158" s="29"/>
      <c r="M158" s="32">
        <f t="shared" si="12"/>
        <v>195925.92084999999</v>
      </c>
    </row>
    <row r="159" spans="2:13" x14ac:dyDescent="0.25">
      <c r="B159" s="33"/>
      <c r="C159" s="34">
        <v>4400</v>
      </c>
      <c r="D159" s="35" t="s">
        <v>171</v>
      </c>
      <c r="E159" s="34"/>
      <c r="F159" s="36"/>
      <c r="G159" s="29"/>
      <c r="H159" s="37">
        <v>62.5</v>
      </c>
      <c r="I159" s="37">
        <v>112.657</v>
      </c>
      <c r="J159" s="37">
        <v>62.5</v>
      </c>
      <c r="K159" s="37">
        <v>0</v>
      </c>
      <c r="L159" s="29"/>
      <c r="M159" s="37">
        <f t="shared" si="12"/>
        <v>-50.156999999999996</v>
      </c>
    </row>
    <row r="160" spans="2:13" x14ac:dyDescent="0.25">
      <c r="B160" s="33"/>
      <c r="C160" s="39"/>
      <c r="D160" s="33"/>
      <c r="E160" s="54">
        <v>44103</v>
      </c>
      <c r="F160" s="55" t="s">
        <v>126</v>
      </c>
      <c r="G160" s="56"/>
      <c r="H160" s="57">
        <v>0</v>
      </c>
      <c r="I160" s="57">
        <v>0</v>
      </c>
      <c r="J160" s="44">
        <v>0</v>
      </c>
      <c r="K160" s="57">
        <v>0</v>
      </c>
      <c r="L160" s="56"/>
      <c r="M160" s="57">
        <f t="shared" si="12"/>
        <v>0</v>
      </c>
    </row>
    <row r="161" spans="1:13" x14ac:dyDescent="0.25">
      <c r="B161" s="33"/>
      <c r="C161" s="39"/>
      <c r="D161" s="33"/>
      <c r="E161" s="54">
        <v>44106</v>
      </c>
      <c r="F161" s="55" t="s">
        <v>127</v>
      </c>
      <c r="G161" s="56"/>
      <c r="H161" s="57">
        <v>62.5</v>
      </c>
      <c r="I161" s="57">
        <v>112.657</v>
      </c>
      <c r="J161" s="44">
        <v>62.5</v>
      </c>
      <c r="K161" s="57">
        <v>0</v>
      </c>
      <c r="L161" s="56"/>
      <c r="M161" s="57">
        <f t="shared" si="12"/>
        <v>-50.156999999999996</v>
      </c>
    </row>
    <row r="162" spans="1:13" x14ac:dyDescent="0.25">
      <c r="B162" s="33"/>
      <c r="C162" s="34">
        <v>4600</v>
      </c>
      <c r="D162" s="35" t="s">
        <v>172</v>
      </c>
      <c r="E162" s="34"/>
      <c r="F162" s="36"/>
      <c r="G162" s="29"/>
      <c r="H162" s="37">
        <v>308999.016</v>
      </c>
      <c r="I162" s="37">
        <v>93022.938150000002</v>
      </c>
      <c r="J162" s="37">
        <v>308999.016</v>
      </c>
      <c r="K162" s="37">
        <v>0</v>
      </c>
      <c r="L162" s="29"/>
      <c r="M162" s="37">
        <f t="shared" si="12"/>
        <v>215976.07785</v>
      </c>
    </row>
    <row r="163" spans="1:13" x14ac:dyDescent="0.25">
      <c r="B163" s="33"/>
      <c r="C163" s="39"/>
      <c r="D163" s="33"/>
      <c r="E163" s="54">
        <v>46101</v>
      </c>
      <c r="F163" s="55" t="s">
        <v>128</v>
      </c>
      <c r="G163" s="56"/>
      <c r="H163" s="57">
        <v>308999.016</v>
      </c>
      <c r="I163" s="57">
        <v>93022.938150000002</v>
      </c>
      <c r="J163" s="44">
        <v>308999.016</v>
      </c>
      <c r="K163" s="57">
        <v>0</v>
      </c>
      <c r="L163" s="56"/>
      <c r="M163" s="57">
        <f t="shared" si="12"/>
        <v>215976.07785</v>
      </c>
    </row>
    <row r="164" spans="1:13" x14ac:dyDescent="0.25">
      <c r="B164" s="33"/>
      <c r="C164" s="34">
        <v>4800</v>
      </c>
      <c r="D164" s="35" t="s">
        <v>173</v>
      </c>
      <c r="E164" s="34"/>
      <c r="F164" s="36"/>
      <c r="G164" s="29"/>
      <c r="H164" s="37">
        <v>-20000</v>
      </c>
      <c r="I164" s="37">
        <v>0</v>
      </c>
      <c r="J164" s="37">
        <v>-20000</v>
      </c>
      <c r="K164" s="37">
        <v>0</v>
      </c>
      <c r="L164" s="29"/>
      <c r="M164" s="37">
        <f t="shared" si="12"/>
        <v>-20000</v>
      </c>
    </row>
    <row r="165" spans="1:13" x14ac:dyDescent="0.25">
      <c r="B165" s="33"/>
      <c r="C165" s="39"/>
      <c r="D165" s="33"/>
      <c r="E165" s="54">
        <v>48101</v>
      </c>
      <c r="F165" s="55" t="s">
        <v>129</v>
      </c>
      <c r="G165" s="56"/>
      <c r="H165" s="57">
        <v>-20000</v>
      </c>
      <c r="I165" s="57">
        <v>0</v>
      </c>
      <c r="J165" s="44">
        <v>-20000</v>
      </c>
      <c r="K165" s="57">
        <v>0</v>
      </c>
      <c r="L165" s="56"/>
      <c r="M165" s="57">
        <f t="shared" si="12"/>
        <v>-20000</v>
      </c>
    </row>
    <row r="166" spans="1:13" x14ac:dyDescent="0.25">
      <c r="B166" s="21" t="s">
        <v>131</v>
      </c>
      <c r="C166" s="22"/>
      <c r="D166" s="21"/>
      <c r="E166" s="22"/>
      <c r="F166" s="23"/>
      <c r="G166" s="17"/>
      <c r="H166" s="24">
        <v>0</v>
      </c>
      <c r="I166" s="24">
        <v>56.248789999999993</v>
      </c>
      <c r="J166" s="24"/>
      <c r="K166" s="24">
        <v>0</v>
      </c>
      <c r="L166" s="17"/>
      <c r="M166" s="25">
        <f t="shared" si="12"/>
        <v>-56.248789999999993</v>
      </c>
    </row>
    <row r="167" spans="1:13" x14ac:dyDescent="0.25">
      <c r="B167" s="26" t="s">
        <v>132</v>
      </c>
      <c r="C167" s="27"/>
      <c r="D167" s="27"/>
      <c r="E167" s="27"/>
      <c r="F167" s="28"/>
      <c r="G167" s="29"/>
      <c r="H167" s="30">
        <v>0</v>
      </c>
      <c r="I167" s="30">
        <v>56.248789999999993</v>
      </c>
      <c r="J167" s="30">
        <v>0</v>
      </c>
      <c r="K167" s="30">
        <v>0</v>
      </c>
      <c r="L167" s="29"/>
      <c r="M167" s="32">
        <f t="shared" si="12"/>
        <v>-56.248789999999993</v>
      </c>
    </row>
    <row r="168" spans="1:13" x14ac:dyDescent="0.25">
      <c r="B168" s="33"/>
      <c r="C168" s="34">
        <v>5100</v>
      </c>
      <c r="D168" s="35" t="s">
        <v>175</v>
      </c>
      <c r="E168" s="34"/>
      <c r="F168" s="36"/>
      <c r="G168" s="29"/>
      <c r="H168" s="37">
        <v>0</v>
      </c>
      <c r="I168" s="37">
        <v>56.248789999999993</v>
      </c>
      <c r="J168" s="37">
        <v>0</v>
      </c>
      <c r="K168" s="37">
        <v>0</v>
      </c>
      <c r="L168" s="29"/>
      <c r="M168" s="38">
        <f t="shared" si="12"/>
        <v>-56.248789999999993</v>
      </c>
    </row>
    <row r="169" spans="1:13" x14ac:dyDescent="0.25">
      <c r="B169" s="33"/>
      <c r="C169" s="39"/>
      <c r="D169" s="33"/>
      <c r="E169" s="40">
        <v>51901</v>
      </c>
      <c r="F169" s="41" t="s">
        <v>208</v>
      </c>
      <c r="G169" s="42"/>
      <c r="H169" s="43">
        <v>0</v>
      </c>
      <c r="I169" s="43">
        <v>56.248789999999993</v>
      </c>
      <c r="J169" s="44">
        <v>0</v>
      </c>
      <c r="K169" s="43">
        <v>0</v>
      </c>
      <c r="L169" s="43"/>
      <c r="M169" s="45">
        <f t="shared" si="12"/>
        <v>-56.248789999999993</v>
      </c>
    </row>
    <row r="170" spans="1:13" s="53" customFormat="1" x14ac:dyDescent="0.25">
      <c r="A170"/>
      <c r="B170" s="21" t="s">
        <v>135</v>
      </c>
      <c r="C170" s="22"/>
      <c r="D170" s="21"/>
      <c r="E170" s="22"/>
      <c r="F170" s="23"/>
      <c r="G170" s="17"/>
      <c r="H170" s="24">
        <v>1171.8590000000002</v>
      </c>
      <c r="I170" s="24">
        <v>-12836.442330000002</v>
      </c>
      <c r="J170" s="24">
        <v>1171.8590000000002</v>
      </c>
      <c r="K170" s="24">
        <v>0</v>
      </c>
      <c r="L170" s="17"/>
      <c r="M170" s="24">
        <f t="shared" si="12"/>
        <v>14008.301330000002</v>
      </c>
    </row>
    <row r="171" spans="1:13" x14ac:dyDescent="0.25">
      <c r="B171" s="26" t="s">
        <v>136</v>
      </c>
      <c r="C171" s="27"/>
      <c r="D171" s="26"/>
      <c r="E171" s="27"/>
      <c r="F171" s="28"/>
      <c r="G171" s="29"/>
      <c r="H171" s="30">
        <v>1171.8590000000002</v>
      </c>
      <c r="I171" s="30">
        <v>-12836.442330000002</v>
      </c>
      <c r="J171" s="30">
        <v>1171.8590000000002</v>
      </c>
      <c r="K171" s="30">
        <v>0</v>
      </c>
      <c r="L171" s="29"/>
      <c r="M171" s="30">
        <f t="shared" si="12"/>
        <v>14008.301330000002</v>
      </c>
    </row>
    <row r="172" spans="1:13" x14ac:dyDescent="0.25">
      <c r="B172" s="33"/>
      <c r="C172" s="34">
        <v>9020</v>
      </c>
      <c r="D172" s="35" t="s">
        <v>178</v>
      </c>
      <c r="E172" s="34"/>
      <c r="F172" s="36"/>
      <c r="G172" s="29"/>
      <c r="H172" s="37">
        <v>0</v>
      </c>
      <c r="I172" s="37">
        <v>351.69642000000005</v>
      </c>
      <c r="J172" s="37">
        <v>0</v>
      </c>
      <c r="K172" s="37">
        <v>0</v>
      </c>
      <c r="L172" s="29"/>
      <c r="M172" s="37">
        <f t="shared" si="12"/>
        <v>-351.69642000000005</v>
      </c>
    </row>
    <row r="173" spans="1:13" x14ac:dyDescent="0.25">
      <c r="B173" s="33"/>
      <c r="C173" s="39"/>
      <c r="D173" s="33"/>
      <c r="E173" s="54">
        <v>90201</v>
      </c>
      <c r="F173" s="55" t="s">
        <v>140</v>
      </c>
      <c r="G173" s="56"/>
      <c r="H173" s="57">
        <v>0</v>
      </c>
      <c r="I173" s="57">
        <v>1809.9746600000001</v>
      </c>
      <c r="J173" s="44">
        <v>0</v>
      </c>
      <c r="K173" s="57">
        <v>0</v>
      </c>
      <c r="L173" s="56"/>
      <c r="M173" s="57">
        <f t="shared" si="12"/>
        <v>-1809.9746600000001</v>
      </c>
    </row>
    <row r="174" spans="1:13" x14ac:dyDescent="0.25">
      <c r="B174" s="33"/>
      <c r="C174" s="39"/>
      <c r="D174" s="33"/>
      <c r="E174" s="54">
        <v>90202</v>
      </c>
      <c r="F174" s="55" t="s">
        <v>141</v>
      </c>
      <c r="G174" s="56"/>
      <c r="H174" s="57">
        <v>0</v>
      </c>
      <c r="I174" s="57">
        <v>351.69642000000005</v>
      </c>
      <c r="J174" s="44">
        <v>0</v>
      </c>
      <c r="K174" s="57">
        <v>0</v>
      </c>
      <c r="L174" s="56"/>
      <c r="M174" s="57">
        <f t="shared" si="12"/>
        <v>-351.69642000000005</v>
      </c>
    </row>
    <row r="175" spans="1:13" x14ac:dyDescent="0.25">
      <c r="B175" s="33"/>
      <c r="C175" s="34">
        <v>9050</v>
      </c>
      <c r="D175" s="35" t="s">
        <v>179</v>
      </c>
      <c r="E175" s="34"/>
      <c r="F175" s="36"/>
      <c r="G175" s="29"/>
      <c r="H175" s="37">
        <v>1171.8590000000002</v>
      </c>
      <c r="I175" s="37">
        <v>3353.35385</v>
      </c>
      <c r="J175" s="37">
        <v>1171.8590000000002</v>
      </c>
      <c r="K175" s="37">
        <v>0</v>
      </c>
      <c r="L175" s="29"/>
      <c r="M175" s="37">
        <f t="shared" si="12"/>
        <v>-2181.49485</v>
      </c>
    </row>
    <row r="176" spans="1:13" x14ac:dyDescent="0.25">
      <c r="B176" s="33"/>
      <c r="C176" s="39"/>
      <c r="D176" s="33"/>
      <c r="E176" s="54">
        <v>90506</v>
      </c>
      <c r="F176" s="55" t="s">
        <v>142</v>
      </c>
      <c r="G176" s="56"/>
      <c r="H176" s="57">
        <v>60.554000000000002</v>
      </c>
      <c r="I176" s="57">
        <v>125.1515</v>
      </c>
      <c r="J176" s="44">
        <v>60.554000000000002</v>
      </c>
      <c r="K176" s="57">
        <v>0</v>
      </c>
      <c r="L176" s="56"/>
      <c r="M176" s="57">
        <f t="shared" si="12"/>
        <v>-64.597499999999997</v>
      </c>
    </row>
    <row r="177" spans="2:13" x14ac:dyDescent="0.25">
      <c r="B177" s="33"/>
      <c r="C177" s="39"/>
      <c r="D177" s="33"/>
      <c r="E177" s="54">
        <v>90507</v>
      </c>
      <c r="F177" s="55" t="s">
        <v>143</v>
      </c>
      <c r="G177" s="56"/>
      <c r="H177" s="57">
        <v>100</v>
      </c>
      <c r="I177" s="57">
        <v>1314.222</v>
      </c>
      <c r="J177" s="44">
        <v>100</v>
      </c>
      <c r="K177" s="57">
        <v>0</v>
      </c>
      <c r="L177" s="56"/>
      <c r="M177" s="57">
        <f t="shared" si="12"/>
        <v>-1214.222</v>
      </c>
    </row>
    <row r="178" spans="2:13" x14ac:dyDescent="0.25">
      <c r="B178" s="33"/>
      <c r="C178" s="39"/>
      <c r="D178" s="33"/>
      <c r="E178" s="54">
        <v>90508</v>
      </c>
      <c r="F178" s="55" t="s">
        <v>144</v>
      </c>
      <c r="G178" s="56"/>
      <c r="H178" s="57">
        <v>1010.105</v>
      </c>
      <c r="I178" s="57">
        <v>1127.0873000000001</v>
      </c>
      <c r="J178" s="44">
        <v>1010.105</v>
      </c>
      <c r="K178" s="57">
        <v>0</v>
      </c>
      <c r="L178" s="56"/>
      <c r="M178" s="57">
        <f t="shared" si="12"/>
        <v>-116.98230000000012</v>
      </c>
    </row>
    <row r="179" spans="2:13" x14ac:dyDescent="0.25">
      <c r="B179" s="33"/>
      <c r="C179" s="39"/>
      <c r="D179" s="33"/>
      <c r="E179" s="54">
        <v>90509</v>
      </c>
      <c r="F179" s="55" t="s">
        <v>145</v>
      </c>
      <c r="G179" s="56"/>
      <c r="H179" s="57">
        <v>1.2</v>
      </c>
      <c r="I179" s="57">
        <v>1.8565499999999999</v>
      </c>
      <c r="J179" s="44">
        <v>1.2</v>
      </c>
      <c r="K179" s="57">
        <v>0</v>
      </c>
      <c r="L179" s="56"/>
      <c r="M179" s="57">
        <f t="shared" si="12"/>
        <v>-0.65654999999999997</v>
      </c>
    </row>
    <row r="180" spans="2:13" x14ac:dyDescent="0.25">
      <c r="B180" s="33"/>
      <c r="C180" s="39"/>
      <c r="D180" s="33"/>
      <c r="E180" s="54">
        <v>90511</v>
      </c>
      <c r="F180" s="55" t="s">
        <v>147</v>
      </c>
      <c r="G180" s="56"/>
      <c r="H180" s="57">
        <v>0</v>
      </c>
      <c r="I180" s="57">
        <v>785.03650000000005</v>
      </c>
      <c r="J180" s="44">
        <v>0</v>
      </c>
      <c r="K180" s="57">
        <v>0</v>
      </c>
      <c r="L180" s="56"/>
      <c r="M180" s="57">
        <f t="shared" si="12"/>
        <v>-785.03650000000005</v>
      </c>
    </row>
    <row r="181" spans="2:13" x14ac:dyDescent="0.25">
      <c r="B181" s="33"/>
      <c r="C181" s="34">
        <v>9010</v>
      </c>
      <c r="D181" s="35" t="s">
        <v>177</v>
      </c>
      <c r="E181" s="34"/>
      <c r="F181" s="36"/>
      <c r="G181" s="29"/>
      <c r="H181" s="37">
        <v>0</v>
      </c>
      <c r="I181" s="37">
        <v>-16541.492600000001</v>
      </c>
      <c r="J181" s="37">
        <v>0</v>
      </c>
      <c r="K181" s="37">
        <v>0</v>
      </c>
      <c r="L181" s="29"/>
      <c r="M181" s="37">
        <f t="shared" si="12"/>
        <v>16541.492600000001</v>
      </c>
    </row>
    <row r="182" spans="2:13" x14ac:dyDescent="0.25">
      <c r="B182" s="33"/>
      <c r="C182" s="39"/>
      <c r="D182" s="33"/>
      <c r="E182" s="54">
        <v>90101</v>
      </c>
      <c r="F182" s="55" t="s">
        <v>137</v>
      </c>
      <c r="G182" s="56"/>
      <c r="H182" s="57">
        <v>0</v>
      </c>
      <c r="I182" s="57">
        <v>21752.454399999999</v>
      </c>
      <c r="J182" s="44">
        <v>0</v>
      </c>
      <c r="K182" s="57">
        <v>0</v>
      </c>
      <c r="L182" s="56"/>
      <c r="M182" s="57">
        <f t="shared" si="12"/>
        <v>-21752.454399999999</v>
      </c>
    </row>
    <row r="183" spans="2:13" x14ac:dyDescent="0.25">
      <c r="B183" s="33"/>
      <c r="C183" s="39"/>
      <c r="D183" s="33"/>
      <c r="E183" s="54">
        <v>90103</v>
      </c>
      <c r="F183" s="55" t="s">
        <v>138</v>
      </c>
      <c r="G183" s="56"/>
      <c r="H183" s="57">
        <v>0</v>
      </c>
      <c r="I183" s="57">
        <v>-38293.947</v>
      </c>
      <c r="J183" s="44">
        <v>0</v>
      </c>
      <c r="K183" s="57">
        <v>0</v>
      </c>
      <c r="L183" s="56"/>
      <c r="M183" s="57">
        <f t="shared" si="12"/>
        <v>38293.947</v>
      </c>
    </row>
    <row r="184" spans="2:13" s="3" customFormat="1" ht="3" customHeight="1" thickBot="1" x14ac:dyDescent="0.3">
      <c r="B184" s="46"/>
      <c r="C184" s="46"/>
      <c r="D184" s="46"/>
      <c r="E184" s="46"/>
      <c r="F184" s="47"/>
      <c r="G184" s="48"/>
      <c r="H184" s="49"/>
      <c r="I184" s="49"/>
      <c r="J184" s="48"/>
      <c r="K184" s="49"/>
      <c r="L184" s="48"/>
      <c r="M184" s="49"/>
    </row>
  </sheetData>
  <mergeCells count="3">
    <mergeCell ref="B1:M1"/>
    <mergeCell ref="B2:M2"/>
    <mergeCell ref="B3:M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5"/>
  <sheetViews>
    <sheetView showGridLines="0" workbookViewId="0"/>
  </sheetViews>
  <sheetFormatPr baseColWidth="10" defaultRowHeight="15" x14ac:dyDescent="0.25"/>
  <cols>
    <col min="1" max="1" width="4.140625" customWidth="1"/>
    <col min="2" max="2" width="0.85546875" style="8" customWidth="1"/>
    <col min="3" max="3" width="5.140625" style="8" customWidth="1"/>
    <col min="4" max="4" width="0.7109375" style="8" customWidth="1"/>
    <col min="5" max="5" width="6" style="8" customWidth="1"/>
    <col min="6" max="6" width="71.42578125" style="5" customWidth="1"/>
    <col min="7" max="7" width="0.7109375" style="8" customWidth="1"/>
    <col min="8" max="8" width="11.85546875" style="8" bestFit="1" customWidth="1"/>
    <col min="9" max="9" width="10.5703125" style="8" bestFit="1" customWidth="1"/>
    <col min="10" max="10" width="0.7109375" style="50" customWidth="1"/>
    <col min="11" max="11" width="14.85546875" style="8" customWidth="1"/>
    <col min="12" max="12" width="0.7109375" style="8" customWidth="1"/>
    <col min="13" max="13" width="11.42578125" style="8"/>
  </cols>
  <sheetData>
    <row r="1" spans="2:15" s="3" customFormat="1" x14ac:dyDescent="0.25">
      <c r="B1" s="114" t="s">
        <v>180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2:15" s="3" customFormat="1" x14ac:dyDescent="0.25">
      <c r="B2" s="115" t="s">
        <v>181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2:15" s="3" customFormat="1" x14ac:dyDescent="0.25">
      <c r="B3" s="115" t="s">
        <v>182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2:15" s="3" customFormat="1" x14ac:dyDescent="0.25">
      <c r="B4" s="4"/>
      <c r="C4" s="4"/>
      <c r="D4" s="4"/>
      <c r="E4" s="4"/>
      <c r="F4" s="5"/>
      <c r="G4" s="6"/>
      <c r="H4" s="7"/>
      <c r="I4" s="7"/>
      <c r="J4" s="6"/>
      <c r="K4" s="7"/>
      <c r="L4" s="6"/>
      <c r="M4" s="7"/>
    </row>
    <row r="5" spans="2:15" x14ac:dyDescent="0.25">
      <c r="C5" s="4"/>
      <c r="E5" s="4"/>
      <c r="H5" s="7"/>
      <c r="I5" s="7"/>
      <c r="J5" s="9"/>
      <c r="K5" s="7"/>
      <c r="L5" s="7"/>
      <c r="M5" s="7"/>
    </row>
    <row r="6" spans="2:15" ht="30" x14ac:dyDescent="0.25">
      <c r="B6" s="10"/>
      <c r="C6" s="11"/>
      <c r="D6" s="10"/>
      <c r="E6" s="11"/>
      <c r="F6" s="10"/>
      <c r="H6" s="10" t="s">
        <v>183</v>
      </c>
      <c r="I6" s="10" t="s">
        <v>184</v>
      </c>
      <c r="J6" s="6"/>
      <c r="K6" s="10" t="s">
        <v>185</v>
      </c>
      <c r="L6" s="6"/>
      <c r="M6" s="10" t="s">
        <v>186</v>
      </c>
    </row>
    <row r="7" spans="2:15" ht="3.75" customHeight="1" x14ac:dyDescent="0.25">
      <c r="B7" s="7"/>
      <c r="C7" s="12"/>
      <c r="D7" s="7"/>
      <c r="E7" s="12"/>
      <c r="F7" s="13"/>
      <c r="H7" s="7"/>
      <c r="I7" s="7"/>
      <c r="J7" s="9"/>
      <c r="K7" s="7"/>
      <c r="L7" s="7"/>
      <c r="M7" s="7"/>
    </row>
    <row r="8" spans="2:15" x14ac:dyDescent="0.25">
      <c r="B8" s="14" t="s">
        <v>187</v>
      </c>
      <c r="C8" s="15"/>
      <c r="D8" s="14"/>
      <c r="E8" s="15"/>
      <c r="F8" s="16"/>
      <c r="G8" s="17"/>
      <c r="H8" s="18">
        <f>+H10+H172</f>
        <v>3042935.4789999998</v>
      </c>
      <c r="I8" s="18">
        <f>+I10+I172</f>
        <v>2662625.0260000001</v>
      </c>
      <c r="J8" s="6"/>
      <c r="K8" s="18">
        <f>+K10+K172</f>
        <v>0</v>
      </c>
      <c r="L8" s="19"/>
      <c r="M8" s="18">
        <f>+H8-I8-K8</f>
        <v>380310.45299999975</v>
      </c>
      <c r="O8" s="20"/>
    </row>
    <row r="9" spans="2:15" ht="3.75" customHeight="1" x14ac:dyDescent="0.25">
      <c r="C9" s="4"/>
      <c r="E9" s="4"/>
      <c r="H9" s="7"/>
      <c r="I9" s="7"/>
      <c r="J9" s="6"/>
      <c r="K9" s="7"/>
      <c r="L9" s="7"/>
      <c r="M9" s="7"/>
    </row>
    <row r="10" spans="2:15" x14ac:dyDescent="0.25">
      <c r="B10" s="21" t="s">
        <v>188</v>
      </c>
      <c r="C10" s="22"/>
      <c r="D10" s="21"/>
      <c r="E10" s="22"/>
      <c r="F10" s="23"/>
      <c r="G10" s="17"/>
      <c r="H10" s="24">
        <f>+H11+H42+H157</f>
        <v>3029763.3939999999</v>
      </c>
      <c r="I10" s="24">
        <f>+I11+I42+I157</f>
        <v>2662425.52</v>
      </c>
      <c r="J10" s="6"/>
      <c r="K10" s="24">
        <f>+K11+K42+K157</f>
        <v>0</v>
      </c>
      <c r="L10" s="17"/>
      <c r="M10" s="25">
        <f t="shared" ref="M10:M74" si="0">+H10-I10-K10</f>
        <v>367337.87399999984</v>
      </c>
    </row>
    <row r="11" spans="2:15" x14ac:dyDescent="0.25">
      <c r="B11" s="26" t="s">
        <v>0</v>
      </c>
      <c r="C11" s="27"/>
      <c r="D11" s="27"/>
      <c r="E11" s="27"/>
      <c r="F11" s="28"/>
      <c r="G11" s="29"/>
      <c r="H11" s="30">
        <v>900792.63300000003</v>
      </c>
      <c r="I11" s="30">
        <v>792717.71600000001</v>
      </c>
      <c r="J11" s="30">
        <v>900792.63300000003</v>
      </c>
      <c r="K11" s="30">
        <v>0</v>
      </c>
      <c r="L11" s="29"/>
      <c r="M11" s="32">
        <f t="shared" si="0"/>
        <v>108074.91700000002</v>
      </c>
    </row>
    <row r="12" spans="2:15" x14ac:dyDescent="0.25">
      <c r="B12" s="33"/>
      <c r="C12" s="34">
        <v>1100</v>
      </c>
      <c r="D12" s="35" t="s">
        <v>148</v>
      </c>
      <c r="E12" s="34"/>
      <c r="F12" s="36"/>
      <c r="G12" s="29"/>
      <c r="H12" s="37">
        <v>276006.163</v>
      </c>
      <c r="I12" s="37">
        <v>253050.641</v>
      </c>
      <c r="J12" s="37">
        <v>276006.163</v>
      </c>
      <c r="K12" s="37">
        <v>0</v>
      </c>
      <c r="L12" s="37">
        <f t="shared" ref="L12" si="1">L13</f>
        <v>0</v>
      </c>
      <c r="M12" s="38">
        <f t="shared" si="0"/>
        <v>22955.521999999997</v>
      </c>
    </row>
    <row r="13" spans="2:15" x14ac:dyDescent="0.25">
      <c r="B13" s="33"/>
      <c r="C13" s="39"/>
      <c r="D13" s="33"/>
      <c r="E13" s="40">
        <v>11301</v>
      </c>
      <c r="F13" s="41" t="s">
        <v>1</v>
      </c>
      <c r="G13" s="42"/>
      <c r="H13" s="43">
        <v>276006.163</v>
      </c>
      <c r="I13" s="43">
        <v>253050.641</v>
      </c>
      <c r="J13" s="43">
        <v>276006.163</v>
      </c>
      <c r="K13" s="43">
        <v>0</v>
      </c>
      <c r="L13" s="43"/>
      <c r="M13" s="45">
        <f t="shared" si="0"/>
        <v>22955.521999999997</v>
      </c>
    </row>
    <row r="14" spans="2:15" x14ac:dyDescent="0.25">
      <c r="B14" s="39"/>
      <c r="C14" s="34">
        <v>1200</v>
      </c>
      <c r="D14" s="35" t="s">
        <v>149</v>
      </c>
      <c r="E14" s="34"/>
      <c r="F14" s="36"/>
      <c r="G14" s="29"/>
      <c r="H14" s="37">
        <v>6292.5959999999995</v>
      </c>
      <c r="I14" s="37">
        <v>4639.1529999999993</v>
      </c>
      <c r="J14" s="37">
        <v>6292.5959999999995</v>
      </c>
      <c r="K14" s="37">
        <v>0</v>
      </c>
      <c r="L14" s="29"/>
      <c r="M14" s="38">
        <f t="shared" si="0"/>
        <v>1653.4430000000002</v>
      </c>
    </row>
    <row r="15" spans="2:15" x14ac:dyDescent="0.25">
      <c r="B15" s="39"/>
      <c r="C15" s="39"/>
      <c r="D15" s="33"/>
      <c r="E15" s="40">
        <v>12101</v>
      </c>
      <c r="F15" s="41" t="s">
        <v>2</v>
      </c>
      <c r="G15" s="42"/>
      <c r="H15" s="43">
        <v>1815.6279999999999</v>
      </c>
      <c r="I15" s="43">
        <v>163.97200000000001</v>
      </c>
      <c r="J15" s="44">
        <v>1815.6279999999999</v>
      </c>
      <c r="K15" s="43">
        <v>0</v>
      </c>
      <c r="L15" s="43"/>
      <c r="M15" s="45">
        <f t="shared" si="0"/>
        <v>1651.6559999999999</v>
      </c>
    </row>
    <row r="16" spans="2:15" x14ac:dyDescent="0.25">
      <c r="B16" s="39"/>
      <c r="C16" s="39"/>
      <c r="D16" s="33"/>
      <c r="E16" s="40">
        <v>12201</v>
      </c>
      <c r="F16" s="41" t="s">
        <v>3</v>
      </c>
      <c r="G16" s="42"/>
      <c r="H16" s="43">
        <v>4476.9679999999998</v>
      </c>
      <c r="I16" s="43">
        <v>4475.1809999999996</v>
      </c>
      <c r="J16" s="44">
        <v>4476.9679999999998</v>
      </c>
      <c r="K16" s="43">
        <v>0</v>
      </c>
      <c r="L16" s="43"/>
      <c r="M16" s="45">
        <f t="shared" si="0"/>
        <v>1.7870000000002619</v>
      </c>
    </row>
    <row r="17" spans="2:13" x14ac:dyDescent="0.25">
      <c r="B17" s="39"/>
      <c r="C17" s="34">
        <v>1300</v>
      </c>
      <c r="D17" s="35" t="s">
        <v>150</v>
      </c>
      <c r="E17" s="34"/>
      <c r="F17" s="36"/>
      <c r="G17" s="29"/>
      <c r="H17" s="37">
        <v>230249.236</v>
      </c>
      <c r="I17" s="37">
        <v>214380.639</v>
      </c>
      <c r="J17" s="37">
        <v>230249.236</v>
      </c>
      <c r="K17" s="37">
        <v>0</v>
      </c>
      <c r="L17" s="29"/>
      <c r="M17" s="38">
        <f t="shared" si="0"/>
        <v>15868.597000000009</v>
      </c>
    </row>
    <row r="18" spans="2:13" x14ac:dyDescent="0.25">
      <c r="B18" s="39"/>
      <c r="C18" s="39"/>
      <c r="D18" s="33"/>
      <c r="E18" s="40">
        <v>13101</v>
      </c>
      <c r="F18" s="41" t="s">
        <v>4</v>
      </c>
      <c r="G18" s="42"/>
      <c r="H18" s="43">
        <v>52944.512000000002</v>
      </c>
      <c r="I18" s="43">
        <v>44937.798999999999</v>
      </c>
      <c r="J18" s="44">
        <v>52944.512000000002</v>
      </c>
      <c r="K18" s="43">
        <v>0</v>
      </c>
      <c r="L18" s="43"/>
      <c r="M18" s="45">
        <f t="shared" si="0"/>
        <v>8006.7130000000034</v>
      </c>
    </row>
    <row r="19" spans="2:13" x14ac:dyDescent="0.25">
      <c r="B19" s="39"/>
      <c r="C19" s="39"/>
      <c r="D19" s="33"/>
      <c r="E19" s="40">
        <v>13201</v>
      </c>
      <c r="F19" s="41" t="s">
        <v>5</v>
      </c>
      <c r="G19" s="42"/>
      <c r="H19" s="43">
        <v>16445.027999999998</v>
      </c>
      <c r="I19" s="43">
        <v>11557.624</v>
      </c>
      <c r="J19" s="44">
        <v>16445.027999999998</v>
      </c>
      <c r="K19" s="43">
        <v>0</v>
      </c>
      <c r="L19" s="43"/>
      <c r="M19" s="45">
        <f t="shared" si="0"/>
        <v>4887.4039999999986</v>
      </c>
    </row>
    <row r="20" spans="2:13" x14ac:dyDescent="0.25">
      <c r="B20" s="39"/>
      <c r="C20" s="39"/>
      <c r="D20" s="33"/>
      <c r="E20" s="40">
        <v>13202</v>
      </c>
      <c r="F20" s="41" t="s">
        <v>6</v>
      </c>
      <c r="G20" s="42"/>
      <c r="H20" s="43">
        <v>134023.15900000001</v>
      </c>
      <c r="I20" s="43">
        <v>132046.986</v>
      </c>
      <c r="J20" s="44">
        <v>134023.15900000001</v>
      </c>
      <c r="K20" s="43">
        <v>0</v>
      </c>
      <c r="L20" s="43"/>
      <c r="M20" s="45">
        <f t="shared" si="0"/>
        <v>1976.1730000000098</v>
      </c>
    </row>
    <row r="21" spans="2:13" x14ac:dyDescent="0.25">
      <c r="B21" s="39"/>
      <c r="C21" s="39"/>
      <c r="D21" s="33"/>
      <c r="E21" s="40">
        <v>13301</v>
      </c>
      <c r="F21" s="41" t="s">
        <v>7</v>
      </c>
      <c r="G21" s="42"/>
      <c r="H21" s="43">
        <v>973.13699999999994</v>
      </c>
      <c r="I21" s="43">
        <v>0</v>
      </c>
      <c r="J21" s="44">
        <v>973.13699999999994</v>
      </c>
      <c r="K21" s="43">
        <v>0</v>
      </c>
      <c r="L21" s="43"/>
      <c r="M21" s="45">
        <f t="shared" si="0"/>
        <v>973.13699999999994</v>
      </c>
    </row>
    <row r="22" spans="2:13" x14ac:dyDescent="0.25">
      <c r="B22" s="39"/>
      <c r="C22" s="39"/>
      <c r="D22" s="33"/>
      <c r="E22" s="40">
        <v>13404</v>
      </c>
      <c r="F22" s="41" t="s">
        <v>8</v>
      </c>
      <c r="G22" s="42"/>
      <c r="H22" s="43">
        <v>25863.4</v>
      </c>
      <c r="I22" s="43">
        <v>25838.23</v>
      </c>
      <c r="J22" s="44">
        <v>25863.4</v>
      </c>
      <c r="K22" s="43">
        <v>0</v>
      </c>
      <c r="L22" s="43"/>
      <c r="M22" s="45">
        <f t="shared" si="0"/>
        <v>25.170000000001892</v>
      </c>
    </row>
    <row r="23" spans="2:13" x14ac:dyDescent="0.25">
      <c r="B23" s="39"/>
      <c r="C23" s="39"/>
      <c r="D23" s="33"/>
      <c r="E23" s="40">
        <v>13406</v>
      </c>
      <c r="F23" s="41" t="s">
        <v>9</v>
      </c>
      <c r="G23" s="42"/>
      <c r="H23" s="43">
        <v>0</v>
      </c>
      <c r="I23" s="43">
        <v>0</v>
      </c>
      <c r="J23" s="44">
        <v>0</v>
      </c>
      <c r="K23" s="43">
        <v>0</v>
      </c>
      <c r="L23" s="43"/>
      <c r="M23" s="45">
        <f t="shared" si="0"/>
        <v>0</v>
      </c>
    </row>
    <row r="24" spans="2:13" x14ac:dyDescent="0.25">
      <c r="B24" s="39"/>
      <c r="C24" s="34">
        <v>1400</v>
      </c>
      <c r="D24" s="35" t="s">
        <v>151</v>
      </c>
      <c r="E24" s="34"/>
      <c r="F24" s="36"/>
      <c r="G24" s="29"/>
      <c r="H24" s="37">
        <v>105905.981</v>
      </c>
      <c r="I24" s="37">
        <v>83942.47</v>
      </c>
      <c r="J24" s="37">
        <v>105905.981</v>
      </c>
      <c r="K24" s="37">
        <v>0</v>
      </c>
      <c r="L24" s="29"/>
      <c r="M24" s="38">
        <f t="shared" si="0"/>
        <v>21963.510999999999</v>
      </c>
    </row>
    <row r="25" spans="2:13" x14ac:dyDescent="0.25">
      <c r="B25" s="39"/>
      <c r="C25" s="39"/>
      <c r="D25" s="33"/>
      <c r="E25" s="40">
        <v>14103</v>
      </c>
      <c r="F25" s="41" t="s">
        <v>10</v>
      </c>
      <c r="G25" s="42"/>
      <c r="H25" s="43">
        <v>50680.824000000001</v>
      </c>
      <c r="I25" s="43">
        <v>46713.601999999999</v>
      </c>
      <c r="J25" s="44">
        <v>50680.824000000001</v>
      </c>
      <c r="K25" s="43">
        <v>0</v>
      </c>
      <c r="L25" s="43"/>
      <c r="M25" s="45">
        <f t="shared" si="0"/>
        <v>3967.2220000000016</v>
      </c>
    </row>
    <row r="26" spans="2:13" x14ac:dyDescent="0.25">
      <c r="B26" s="39"/>
      <c r="C26" s="39"/>
      <c r="D26" s="33"/>
      <c r="E26" s="40">
        <v>14202</v>
      </c>
      <c r="F26" s="41" t="s">
        <v>11</v>
      </c>
      <c r="G26" s="42"/>
      <c r="H26" s="43">
        <v>24755.748</v>
      </c>
      <c r="I26" s="43">
        <v>22852.392</v>
      </c>
      <c r="J26" s="44">
        <v>24755.748</v>
      </c>
      <c r="K26" s="43">
        <v>0</v>
      </c>
      <c r="L26" s="43"/>
      <c r="M26" s="45">
        <f t="shared" si="0"/>
        <v>1903.3559999999998</v>
      </c>
    </row>
    <row r="27" spans="2:13" x14ac:dyDescent="0.25">
      <c r="B27" s="39"/>
      <c r="C27" s="39"/>
      <c r="D27" s="33"/>
      <c r="E27" s="40">
        <v>14301</v>
      </c>
      <c r="F27" s="41" t="s">
        <v>12</v>
      </c>
      <c r="G27" s="42"/>
      <c r="H27" s="43">
        <v>9902.2990000000009</v>
      </c>
      <c r="I27" s="43">
        <v>9140.9539999999997</v>
      </c>
      <c r="J27" s="44">
        <v>9902.2990000000009</v>
      </c>
      <c r="K27" s="43">
        <v>0</v>
      </c>
      <c r="L27" s="43"/>
      <c r="M27" s="45">
        <f t="shared" si="0"/>
        <v>761.34500000000116</v>
      </c>
    </row>
    <row r="28" spans="2:13" x14ac:dyDescent="0.25">
      <c r="B28" s="39"/>
      <c r="C28" s="39"/>
      <c r="D28" s="33"/>
      <c r="E28" s="40">
        <v>14401</v>
      </c>
      <c r="F28" s="41" t="s">
        <v>13</v>
      </c>
      <c r="G28" s="42"/>
      <c r="H28" s="43">
        <v>17355.379000000001</v>
      </c>
      <c r="I28" s="43">
        <v>5235.5219999999999</v>
      </c>
      <c r="J28" s="44">
        <v>17355.379000000001</v>
      </c>
      <c r="K28" s="43">
        <v>0</v>
      </c>
      <c r="L28" s="43"/>
      <c r="M28" s="45">
        <f t="shared" si="0"/>
        <v>12119.857</v>
      </c>
    </row>
    <row r="29" spans="2:13" x14ac:dyDescent="0.25">
      <c r="B29" s="39"/>
      <c r="C29" s="39"/>
      <c r="D29" s="33"/>
      <c r="E29" s="40">
        <v>14406</v>
      </c>
      <c r="F29" s="41" t="s">
        <v>14</v>
      </c>
      <c r="G29" s="42"/>
      <c r="H29" s="43">
        <v>3211.7310000000002</v>
      </c>
      <c r="I29" s="43">
        <v>0</v>
      </c>
      <c r="J29" s="44">
        <v>3211.7310000000002</v>
      </c>
      <c r="K29" s="43">
        <v>0</v>
      </c>
      <c r="L29" s="43"/>
      <c r="M29" s="45">
        <f t="shared" si="0"/>
        <v>3211.7310000000002</v>
      </c>
    </row>
    <row r="30" spans="2:13" x14ac:dyDescent="0.25">
      <c r="B30" s="39"/>
      <c r="C30" s="34">
        <v>1500</v>
      </c>
      <c r="D30" s="35" t="s">
        <v>152</v>
      </c>
      <c r="E30" s="34"/>
      <c r="F30" s="36"/>
      <c r="G30" s="29"/>
      <c r="H30" s="37">
        <v>262956.63900000002</v>
      </c>
      <c r="I30" s="37">
        <v>236632.68800000002</v>
      </c>
      <c r="J30" s="37">
        <v>262956.63900000002</v>
      </c>
      <c r="K30" s="37">
        <v>0</v>
      </c>
      <c r="L30" s="29"/>
      <c r="M30" s="38">
        <f t="shared" si="0"/>
        <v>26323.951000000001</v>
      </c>
    </row>
    <row r="31" spans="2:13" x14ac:dyDescent="0.25">
      <c r="B31" s="39"/>
      <c r="C31" s="39"/>
      <c r="D31" s="33"/>
      <c r="E31" s="40">
        <v>15101</v>
      </c>
      <c r="F31" s="41" t="s">
        <v>15</v>
      </c>
      <c r="G31" s="42"/>
      <c r="H31" s="43">
        <v>18646.829000000002</v>
      </c>
      <c r="I31" s="43">
        <v>17873.398000000001</v>
      </c>
      <c r="J31" s="44">
        <v>18646.829000000002</v>
      </c>
      <c r="K31" s="43">
        <v>0</v>
      </c>
      <c r="L31" s="43"/>
      <c r="M31" s="45">
        <f t="shared" si="0"/>
        <v>773.43100000000049</v>
      </c>
    </row>
    <row r="32" spans="2:13" x14ac:dyDescent="0.25">
      <c r="B32" s="33"/>
      <c r="C32" s="39"/>
      <c r="D32" s="33"/>
      <c r="E32" s="40">
        <v>15202</v>
      </c>
      <c r="F32" s="41" t="s">
        <v>16</v>
      </c>
      <c r="G32" s="42"/>
      <c r="H32" s="43">
        <v>29000</v>
      </c>
      <c r="I32" s="43">
        <v>24760.690999999999</v>
      </c>
      <c r="J32" s="44">
        <v>29000</v>
      </c>
      <c r="K32" s="43">
        <v>0</v>
      </c>
      <c r="L32" s="43"/>
      <c r="M32" s="45">
        <f t="shared" si="0"/>
        <v>4239.3090000000011</v>
      </c>
    </row>
    <row r="33" spans="2:13" ht="30" x14ac:dyDescent="0.25">
      <c r="B33" s="33"/>
      <c r="C33" s="39"/>
      <c r="D33" s="33"/>
      <c r="E33" s="40">
        <v>15401</v>
      </c>
      <c r="F33" s="41" t="s">
        <v>17</v>
      </c>
      <c r="G33" s="42"/>
      <c r="H33" s="43">
        <v>110649.304</v>
      </c>
      <c r="I33" s="43">
        <v>97063.100999999995</v>
      </c>
      <c r="J33" s="44">
        <v>110649.304</v>
      </c>
      <c r="K33" s="43">
        <v>0</v>
      </c>
      <c r="L33" s="43"/>
      <c r="M33" s="45">
        <f t="shared" si="0"/>
        <v>13586.203000000009</v>
      </c>
    </row>
    <row r="34" spans="2:13" x14ac:dyDescent="0.25">
      <c r="B34" s="33"/>
      <c r="C34" s="39"/>
      <c r="D34" s="33"/>
      <c r="E34" s="40">
        <v>15402</v>
      </c>
      <c r="F34" s="41" t="s">
        <v>18</v>
      </c>
      <c r="G34" s="42"/>
      <c r="H34" s="43">
        <v>64836.961000000003</v>
      </c>
      <c r="I34" s="43">
        <v>60793.743999999999</v>
      </c>
      <c r="J34" s="44">
        <v>64836.961000000003</v>
      </c>
      <c r="K34" s="43">
        <v>0</v>
      </c>
      <c r="L34" s="43"/>
      <c r="M34" s="45">
        <f t="shared" si="0"/>
        <v>4043.2170000000042</v>
      </c>
    </row>
    <row r="35" spans="2:13" x14ac:dyDescent="0.25">
      <c r="B35" s="33"/>
      <c r="C35" s="39"/>
      <c r="D35" s="33"/>
      <c r="E35" s="40">
        <v>15501</v>
      </c>
      <c r="F35" s="41" t="s">
        <v>19</v>
      </c>
      <c r="G35" s="42"/>
      <c r="H35" s="43">
        <v>1616.875</v>
      </c>
      <c r="I35" s="43">
        <v>0</v>
      </c>
      <c r="J35" s="44">
        <v>1616.875</v>
      </c>
      <c r="K35" s="43">
        <v>0</v>
      </c>
      <c r="L35" s="43"/>
      <c r="M35" s="45">
        <f t="shared" si="0"/>
        <v>1616.875</v>
      </c>
    </row>
    <row r="36" spans="2:13" x14ac:dyDescent="0.25">
      <c r="B36" s="33"/>
      <c r="C36" s="39"/>
      <c r="D36" s="33"/>
      <c r="E36" s="40">
        <v>15901</v>
      </c>
      <c r="F36" s="41" t="s">
        <v>20</v>
      </c>
      <c r="G36" s="42"/>
      <c r="H36" s="43">
        <v>38206.67</v>
      </c>
      <c r="I36" s="43">
        <v>36141.754000000001</v>
      </c>
      <c r="J36" s="44">
        <v>38206.67</v>
      </c>
      <c r="K36" s="43">
        <v>0</v>
      </c>
      <c r="L36" s="43"/>
      <c r="M36" s="45">
        <f t="shared" si="0"/>
        <v>2064.9159999999974</v>
      </c>
    </row>
    <row r="37" spans="2:13" x14ac:dyDescent="0.25">
      <c r="B37" s="33"/>
      <c r="C37" s="34">
        <v>1600</v>
      </c>
      <c r="D37" s="35" t="s">
        <v>153</v>
      </c>
      <c r="E37" s="34"/>
      <c r="F37" s="36"/>
      <c r="G37" s="29"/>
      <c r="H37" s="37">
        <v>18132.018</v>
      </c>
      <c r="I37" s="37">
        <v>0</v>
      </c>
      <c r="J37" s="37">
        <v>18132.018</v>
      </c>
      <c r="K37" s="37">
        <v>0</v>
      </c>
      <c r="L37" s="29"/>
      <c r="M37" s="38">
        <f t="shared" si="0"/>
        <v>18132.018</v>
      </c>
    </row>
    <row r="38" spans="2:13" x14ac:dyDescent="0.25">
      <c r="B38" s="33"/>
      <c r="C38" s="39"/>
      <c r="D38" s="33"/>
      <c r="E38" s="40">
        <v>16101</v>
      </c>
      <c r="F38" s="41" t="s">
        <v>21</v>
      </c>
      <c r="G38" s="42"/>
      <c r="H38" s="43">
        <v>17961.537</v>
      </c>
      <c r="I38" s="43">
        <v>0</v>
      </c>
      <c r="J38" s="44">
        <v>17961.537</v>
      </c>
      <c r="K38" s="43">
        <v>0</v>
      </c>
      <c r="L38" s="43"/>
      <c r="M38" s="45">
        <f t="shared" si="0"/>
        <v>17961.537</v>
      </c>
    </row>
    <row r="39" spans="2:13" x14ac:dyDescent="0.25">
      <c r="B39" s="33"/>
      <c r="C39" s="39"/>
      <c r="D39" s="33"/>
      <c r="E39" s="40">
        <v>16106</v>
      </c>
      <c r="F39" s="41" t="s">
        <v>22</v>
      </c>
      <c r="G39" s="42"/>
      <c r="H39" s="43">
        <v>170.48099999999999</v>
      </c>
      <c r="I39" s="43">
        <v>0</v>
      </c>
      <c r="J39" s="44">
        <v>170.48099999999999</v>
      </c>
      <c r="K39" s="43">
        <v>0</v>
      </c>
      <c r="L39" s="43"/>
      <c r="M39" s="45">
        <f t="shared" si="0"/>
        <v>170.48099999999999</v>
      </c>
    </row>
    <row r="40" spans="2:13" x14ac:dyDescent="0.25">
      <c r="B40" s="33"/>
      <c r="C40" s="34">
        <v>1700</v>
      </c>
      <c r="D40" s="35" t="s">
        <v>154</v>
      </c>
      <c r="E40" s="34"/>
      <c r="F40" s="36"/>
      <c r="G40" s="29"/>
      <c r="H40" s="37">
        <v>1250</v>
      </c>
      <c r="I40" s="37">
        <v>72.125</v>
      </c>
      <c r="J40" s="37">
        <v>1250</v>
      </c>
      <c r="K40" s="37">
        <v>0</v>
      </c>
      <c r="L40" s="29"/>
      <c r="M40" s="38">
        <f t="shared" si="0"/>
        <v>1177.875</v>
      </c>
    </row>
    <row r="41" spans="2:13" x14ac:dyDescent="0.25">
      <c r="B41" s="33"/>
      <c r="C41" s="39"/>
      <c r="D41" s="33"/>
      <c r="E41" s="40">
        <v>17102</v>
      </c>
      <c r="F41" s="41" t="s">
        <v>23</v>
      </c>
      <c r="G41" s="42"/>
      <c r="H41" s="43">
        <v>1250</v>
      </c>
      <c r="I41" s="43">
        <v>72.125</v>
      </c>
      <c r="J41" s="44">
        <v>1250</v>
      </c>
      <c r="K41" s="43">
        <v>0</v>
      </c>
      <c r="L41" s="43"/>
      <c r="M41" s="45">
        <f t="shared" si="0"/>
        <v>1177.875</v>
      </c>
    </row>
    <row r="42" spans="2:13" x14ac:dyDescent="0.25">
      <c r="B42" s="26" t="s">
        <v>24</v>
      </c>
      <c r="C42" s="27"/>
      <c r="D42" s="27"/>
      <c r="E42" s="27"/>
      <c r="F42" s="28"/>
      <c r="G42" s="29"/>
      <c r="H42" s="30">
        <v>983039.87699999986</v>
      </c>
      <c r="I42" s="30">
        <v>726032.46900000004</v>
      </c>
      <c r="J42" s="30"/>
      <c r="K42" s="30">
        <v>0</v>
      </c>
      <c r="L42" s="29"/>
      <c r="M42" s="32">
        <f t="shared" si="0"/>
        <v>257007.40799999982</v>
      </c>
    </row>
    <row r="43" spans="2:13" x14ac:dyDescent="0.25">
      <c r="B43" s="26" t="s">
        <v>25</v>
      </c>
      <c r="C43" s="27"/>
      <c r="D43" s="27"/>
      <c r="E43" s="27"/>
      <c r="F43" s="28"/>
      <c r="G43" s="29"/>
      <c r="H43" s="30">
        <v>12226.303</v>
      </c>
      <c r="I43" s="30">
        <v>6529.5649999999996</v>
      </c>
      <c r="J43" s="30"/>
      <c r="K43" s="30">
        <v>0</v>
      </c>
      <c r="L43" s="29"/>
      <c r="M43" s="32">
        <f t="shared" si="0"/>
        <v>5696.7380000000003</v>
      </c>
    </row>
    <row r="44" spans="2:13" x14ac:dyDescent="0.25">
      <c r="B44" s="33"/>
      <c r="C44" s="34">
        <v>2100</v>
      </c>
      <c r="D44" s="35" t="s">
        <v>155</v>
      </c>
      <c r="E44" s="34"/>
      <c r="F44" s="36"/>
      <c r="G44" s="29"/>
      <c r="H44" s="37">
        <v>2799.7069999999999</v>
      </c>
      <c r="I44" s="37">
        <v>1782.3110000000001</v>
      </c>
      <c r="J44" s="37">
        <v>2799.7069999999999</v>
      </c>
      <c r="K44" s="37">
        <v>0</v>
      </c>
      <c r="L44" s="29"/>
      <c r="M44" s="38">
        <f t="shared" si="0"/>
        <v>1017.3959999999997</v>
      </c>
    </row>
    <row r="45" spans="2:13" x14ac:dyDescent="0.25">
      <c r="B45" s="33"/>
      <c r="C45" s="39"/>
      <c r="D45" s="33"/>
      <c r="E45" s="40">
        <v>21101</v>
      </c>
      <c r="F45" s="41" t="s">
        <v>26</v>
      </c>
      <c r="G45" s="42"/>
      <c r="H45" s="43">
        <v>1961.9739999999999</v>
      </c>
      <c r="I45" s="43">
        <v>1558.925</v>
      </c>
      <c r="J45" s="44">
        <v>1961.9739999999999</v>
      </c>
      <c r="K45" s="43">
        <v>0</v>
      </c>
      <c r="L45" s="43"/>
      <c r="M45" s="45">
        <f t="shared" si="0"/>
        <v>403.04899999999998</v>
      </c>
    </row>
    <row r="46" spans="2:13" x14ac:dyDescent="0.25">
      <c r="B46" s="33"/>
      <c r="C46" s="39"/>
      <c r="D46" s="33"/>
      <c r="E46" s="40">
        <v>21201</v>
      </c>
      <c r="F46" s="41" t="s">
        <v>27</v>
      </c>
      <c r="G46" s="42"/>
      <c r="H46" s="43">
        <v>10.35</v>
      </c>
      <c r="I46" s="43">
        <v>0</v>
      </c>
      <c r="J46" s="44">
        <v>10.35</v>
      </c>
      <c r="K46" s="43">
        <v>0</v>
      </c>
      <c r="L46" s="43"/>
      <c r="M46" s="45">
        <f t="shared" si="0"/>
        <v>10.35</v>
      </c>
    </row>
    <row r="47" spans="2:13" x14ac:dyDescent="0.25">
      <c r="B47" s="33"/>
      <c r="C47" s="39"/>
      <c r="D47" s="33"/>
      <c r="E47" s="40">
        <v>21301</v>
      </c>
      <c r="F47" s="41" t="s">
        <v>28</v>
      </c>
      <c r="G47" s="42"/>
      <c r="H47" s="43">
        <v>12.61</v>
      </c>
      <c r="I47" s="43">
        <v>0</v>
      </c>
      <c r="J47" s="44">
        <v>12.61</v>
      </c>
      <c r="K47" s="43">
        <v>0</v>
      </c>
      <c r="L47" s="43"/>
      <c r="M47" s="45">
        <f t="shared" si="0"/>
        <v>12.61</v>
      </c>
    </row>
    <row r="48" spans="2:13" x14ac:dyDescent="0.25">
      <c r="B48" s="33"/>
      <c r="C48" s="39"/>
      <c r="D48" s="33"/>
      <c r="E48" s="40">
        <v>21401</v>
      </c>
      <c r="F48" s="41" t="s">
        <v>29</v>
      </c>
      <c r="G48" s="42"/>
      <c r="H48" s="43">
        <v>61.381</v>
      </c>
      <c r="I48" s="43">
        <v>9.7279999999999998</v>
      </c>
      <c r="J48" s="44">
        <v>61.381</v>
      </c>
      <c r="K48" s="43">
        <v>0</v>
      </c>
      <c r="L48" s="43"/>
      <c r="M48" s="45">
        <f t="shared" si="0"/>
        <v>51.652999999999999</v>
      </c>
    </row>
    <row r="49" spans="2:13" x14ac:dyDescent="0.25">
      <c r="B49" s="33"/>
      <c r="C49" s="39"/>
      <c r="D49" s="33"/>
      <c r="E49" s="40">
        <v>21501</v>
      </c>
      <c r="F49" s="41" t="s">
        <v>30</v>
      </c>
      <c r="G49" s="42"/>
      <c r="H49" s="43">
        <v>663.70299999999997</v>
      </c>
      <c r="I49" s="43">
        <v>169.16</v>
      </c>
      <c r="J49" s="44">
        <v>663.70299999999997</v>
      </c>
      <c r="K49" s="43">
        <v>0</v>
      </c>
      <c r="L49" s="43"/>
      <c r="M49" s="45">
        <f t="shared" si="0"/>
        <v>494.54300000000001</v>
      </c>
    </row>
    <row r="50" spans="2:13" x14ac:dyDescent="0.25">
      <c r="B50" s="33"/>
      <c r="C50" s="39"/>
      <c r="D50" s="33"/>
      <c r="E50" s="40">
        <v>21601</v>
      </c>
      <c r="F50" s="41" t="s">
        <v>31</v>
      </c>
      <c r="G50" s="42"/>
      <c r="H50" s="43">
        <v>89.688999999999993</v>
      </c>
      <c r="I50" s="43">
        <v>44.497999999999998</v>
      </c>
      <c r="J50" s="44">
        <v>89.688999999999993</v>
      </c>
      <c r="K50" s="43">
        <v>0</v>
      </c>
      <c r="L50" s="43"/>
      <c r="M50" s="45">
        <f t="shared" si="0"/>
        <v>45.190999999999995</v>
      </c>
    </row>
    <row r="51" spans="2:13" x14ac:dyDescent="0.25">
      <c r="B51" s="33"/>
      <c r="C51" s="34">
        <v>2200</v>
      </c>
      <c r="D51" s="35" t="s">
        <v>156</v>
      </c>
      <c r="E51" s="34"/>
      <c r="F51" s="36"/>
      <c r="G51" s="29"/>
      <c r="H51" s="37">
        <v>1837.74</v>
      </c>
      <c r="I51" s="37">
        <v>877.91199999999992</v>
      </c>
      <c r="J51" s="37">
        <v>1837.74</v>
      </c>
      <c r="K51" s="37">
        <v>0</v>
      </c>
      <c r="L51" s="29"/>
      <c r="M51" s="38">
        <f t="shared" si="0"/>
        <v>959.82800000000009</v>
      </c>
    </row>
    <row r="52" spans="2:13" ht="30" x14ac:dyDescent="0.25">
      <c r="B52" s="33"/>
      <c r="C52" s="39"/>
      <c r="D52" s="33"/>
      <c r="E52" s="40">
        <v>22104</v>
      </c>
      <c r="F52" s="41" t="s">
        <v>32</v>
      </c>
      <c r="G52" s="42"/>
      <c r="H52" s="43">
        <v>1491.681</v>
      </c>
      <c r="I52" s="43">
        <v>824.59299999999996</v>
      </c>
      <c r="J52" s="44">
        <v>1491.681</v>
      </c>
      <c r="K52" s="43">
        <v>0</v>
      </c>
      <c r="L52" s="43"/>
      <c r="M52" s="45">
        <f t="shared" si="0"/>
        <v>667.08800000000008</v>
      </c>
    </row>
    <row r="53" spans="2:13" x14ac:dyDescent="0.25">
      <c r="B53" s="33"/>
      <c r="C53" s="39"/>
      <c r="D53" s="33"/>
      <c r="E53" s="40">
        <v>22301</v>
      </c>
      <c r="F53" s="41" t="s">
        <v>33</v>
      </c>
      <c r="G53" s="42"/>
      <c r="H53" s="43">
        <v>346.05900000000003</v>
      </c>
      <c r="I53" s="43">
        <v>53.319000000000003</v>
      </c>
      <c r="J53" s="44">
        <v>346.05900000000003</v>
      </c>
      <c r="K53" s="43">
        <v>0</v>
      </c>
      <c r="L53" s="43"/>
      <c r="M53" s="45">
        <f t="shared" si="0"/>
        <v>292.74</v>
      </c>
    </row>
    <row r="54" spans="2:13" x14ac:dyDescent="0.25">
      <c r="B54" s="33"/>
      <c r="C54" s="34">
        <v>2400</v>
      </c>
      <c r="D54" s="35" t="s">
        <v>157</v>
      </c>
      <c r="E54" s="34"/>
      <c r="F54" s="36"/>
      <c r="G54" s="29"/>
      <c r="H54" s="37">
        <v>2451.3440000000001</v>
      </c>
      <c r="I54" s="37">
        <v>894.93700000000013</v>
      </c>
      <c r="J54" s="37">
        <v>2451.3440000000001</v>
      </c>
      <c r="K54" s="37">
        <v>0</v>
      </c>
      <c r="L54" s="29"/>
      <c r="M54" s="38">
        <f t="shared" si="0"/>
        <v>1556.4069999999999</v>
      </c>
    </row>
    <row r="55" spans="2:13" x14ac:dyDescent="0.25">
      <c r="B55" s="33"/>
      <c r="C55" s="39"/>
      <c r="D55" s="33"/>
      <c r="E55" s="40">
        <v>24101</v>
      </c>
      <c r="F55" s="41" t="s">
        <v>34</v>
      </c>
      <c r="G55" s="42"/>
      <c r="H55" s="43">
        <v>12.4</v>
      </c>
      <c r="I55" s="43">
        <v>3.8420000000000001</v>
      </c>
      <c r="J55" s="43">
        <v>12.4</v>
      </c>
      <c r="K55" s="43">
        <v>0</v>
      </c>
      <c r="L55" s="43"/>
      <c r="M55" s="45">
        <f t="shared" si="0"/>
        <v>8.5579999999999998</v>
      </c>
    </row>
    <row r="56" spans="2:13" x14ac:dyDescent="0.25">
      <c r="B56" s="33"/>
      <c r="C56" s="39"/>
      <c r="D56" s="33"/>
      <c r="E56" s="40">
        <v>24201</v>
      </c>
      <c r="F56" s="41" t="s">
        <v>35</v>
      </c>
      <c r="G56" s="42"/>
      <c r="H56" s="43">
        <v>7.7</v>
      </c>
      <c r="I56" s="43">
        <v>1.776</v>
      </c>
      <c r="J56" s="43">
        <v>7.7</v>
      </c>
      <c r="K56" s="43">
        <v>0</v>
      </c>
      <c r="L56" s="43"/>
      <c r="M56" s="45">
        <f t="shared" si="0"/>
        <v>5.9240000000000004</v>
      </c>
    </row>
    <row r="57" spans="2:13" x14ac:dyDescent="0.25">
      <c r="B57" s="33"/>
      <c r="C57" s="39"/>
      <c r="D57" s="33"/>
      <c r="E57" s="40">
        <v>24301</v>
      </c>
      <c r="F57" s="41" t="s">
        <v>36</v>
      </c>
      <c r="G57" s="42"/>
      <c r="H57" s="43">
        <v>11.115</v>
      </c>
      <c r="I57" s="43">
        <v>0.67400000000000004</v>
      </c>
      <c r="J57" s="43">
        <v>11.115</v>
      </c>
      <c r="K57" s="43">
        <v>0</v>
      </c>
      <c r="L57" s="43"/>
      <c r="M57" s="45">
        <f t="shared" si="0"/>
        <v>10.441000000000001</v>
      </c>
    </row>
    <row r="58" spans="2:13" x14ac:dyDescent="0.25">
      <c r="B58" s="33"/>
      <c r="C58" s="39"/>
      <c r="D58" s="33"/>
      <c r="E58" s="40">
        <v>24401</v>
      </c>
      <c r="F58" s="41" t="s">
        <v>37</v>
      </c>
      <c r="G58" s="42"/>
      <c r="H58" s="43">
        <v>74.5</v>
      </c>
      <c r="I58" s="43">
        <v>27.91</v>
      </c>
      <c r="J58" s="43">
        <v>74.5</v>
      </c>
      <c r="K58" s="43">
        <v>0</v>
      </c>
      <c r="L58" s="43"/>
      <c r="M58" s="45">
        <f t="shared" si="0"/>
        <v>46.59</v>
      </c>
    </row>
    <row r="59" spans="2:13" x14ac:dyDescent="0.25">
      <c r="B59" s="33"/>
      <c r="C59" s="39"/>
      <c r="D59" s="33"/>
      <c r="E59" s="40">
        <v>24501</v>
      </c>
      <c r="F59" s="41" t="s">
        <v>38</v>
      </c>
      <c r="G59" s="42"/>
      <c r="H59" s="43">
        <v>8.1999999999999993</v>
      </c>
      <c r="I59" s="43">
        <v>0</v>
      </c>
      <c r="J59" s="43">
        <v>8.1999999999999993</v>
      </c>
      <c r="K59" s="43">
        <v>0</v>
      </c>
      <c r="L59" s="43"/>
      <c r="M59" s="45">
        <f t="shared" si="0"/>
        <v>8.1999999999999993</v>
      </c>
    </row>
    <row r="60" spans="2:13" x14ac:dyDescent="0.25">
      <c r="B60" s="33"/>
      <c r="C60" s="39"/>
      <c r="D60" s="33"/>
      <c r="E60" s="40">
        <v>24601</v>
      </c>
      <c r="F60" s="41" t="s">
        <v>39</v>
      </c>
      <c r="G60" s="42"/>
      <c r="H60" s="43">
        <v>726.048</v>
      </c>
      <c r="I60" s="43">
        <v>327.959</v>
      </c>
      <c r="J60" s="43">
        <v>726.048</v>
      </c>
      <c r="K60" s="43">
        <v>0</v>
      </c>
      <c r="L60" s="43"/>
      <c r="M60" s="45">
        <f t="shared" si="0"/>
        <v>398.089</v>
      </c>
    </row>
    <row r="61" spans="2:13" x14ac:dyDescent="0.25">
      <c r="B61" s="33"/>
      <c r="C61" s="39"/>
      <c r="D61" s="33"/>
      <c r="E61" s="40">
        <v>24701</v>
      </c>
      <c r="F61" s="41" t="s">
        <v>40</v>
      </c>
      <c r="G61" s="42"/>
      <c r="H61" s="43">
        <v>127.20699999999999</v>
      </c>
      <c r="I61" s="43">
        <v>20.218</v>
      </c>
      <c r="J61" s="43">
        <v>127.20699999999999</v>
      </c>
      <c r="K61" s="43">
        <v>0</v>
      </c>
      <c r="L61" s="43"/>
      <c r="M61" s="45">
        <f t="shared" si="0"/>
        <v>106.98899999999999</v>
      </c>
    </row>
    <row r="62" spans="2:13" x14ac:dyDescent="0.25">
      <c r="B62" s="33"/>
      <c r="C62" s="39"/>
      <c r="D62" s="33"/>
      <c r="E62" s="40">
        <v>24801</v>
      </c>
      <c r="F62" s="41" t="s">
        <v>41</v>
      </c>
      <c r="G62" s="42"/>
      <c r="H62" s="43">
        <v>843.95600000000002</v>
      </c>
      <c r="I62" s="43">
        <v>228.16200000000001</v>
      </c>
      <c r="J62" s="43">
        <v>843.95600000000002</v>
      </c>
      <c r="K62" s="43">
        <v>0</v>
      </c>
      <c r="L62" s="43"/>
      <c r="M62" s="45">
        <f t="shared" si="0"/>
        <v>615.79399999999998</v>
      </c>
    </row>
    <row r="63" spans="2:13" x14ac:dyDescent="0.25">
      <c r="B63" s="33"/>
      <c r="C63" s="39"/>
      <c r="D63" s="33"/>
      <c r="E63" s="40">
        <v>24901</v>
      </c>
      <c r="F63" s="41" t="s">
        <v>42</v>
      </c>
      <c r="G63" s="42"/>
      <c r="H63" s="43">
        <v>640.21799999999996</v>
      </c>
      <c r="I63" s="43">
        <v>284.39600000000002</v>
      </c>
      <c r="J63" s="43">
        <v>640.21799999999996</v>
      </c>
      <c r="K63" s="43">
        <v>0</v>
      </c>
      <c r="L63" s="43"/>
      <c r="M63" s="45">
        <f t="shared" si="0"/>
        <v>355.82199999999995</v>
      </c>
    </row>
    <row r="64" spans="2:13" x14ac:dyDescent="0.25">
      <c r="B64" s="33"/>
      <c r="C64" s="34">
        <v>2500</v>
      </c>
      <c r="D64" s="35" t="s">
        <v>158</v>
      </c>
      <c r="E64" s="34"/>
      <c r="F64" s="36"/>
      <c r="G64" s="29"/>
      <c r="H64" s="37">
        <v>15</v>
      </c>
      <c r="I64" s="37">
        <v>0.68500000000000005</v>
      </c>
      <c r="J64" s="37">
        <v>15</v>
      </c>
      <c r="K64" s="37">
        <v>0</v>
      </c>
      <c r="L64" s="29"/>
      <c r="M64" s="38">
        <f t="shared" si="0"/>
        <v>14.315</v>
      </c>
    </row>
    <row r="65" spans="2:13" x14ac:dyDescent="0.25">
      <c r="B65" s="33"/>
      <c r="C65" s="104"/>
      <c r="D65" s="29"/>
      <c r="E65" s="40">
        <v>25201</v>
      </c>
      <c r="F65" s="41" t="s">
        <v>207</v>
      </c>
      <c r="G65" s="29"/>
      <c r="H65" s="43">
        <v>1.2</v>
      </c>
      <c r="I65" s="43">
        <v>0.68500000000000005</v>
      </c>
      <c r="J65" s="44">
        <v>1.2</v>
      </c>
      <c r="K65" s="43">
        <v>0</v>
      </c>
      <c r="L65" s="43"/>
      <c r="M65" s="45">
        <f t="shared" si="0"/>
        <v>0.5149999999999999</v>
      </c>
    </row>
    <row r="66" spans="2:13" x14ac:dyDescent="0.25">
      <c r="B66" s="33"/>
      <c r="C66" s="39"/>
      <c r="D66" s="33"/>
      <c r="E66" s="40">
        <v>25501</v>
      </c>
      <c r="F66" s="41" t="s">
        <v>43</v>
      </c>
      <c r="G66" s="42"/>
      <c r="H66" s="43">
        <v>13.8</v>
      </c>
      <c r="I66" s="43">
        <v>0</v>
      </c>
      <c r="J66" s="44">
        <v>13.8</v>
      </c>
      <c r="K66" s="43">
        <v>0</v>
      </c>
      <c r="L66" s="43"/>
      <c r="M66" s="45">
        <f t="shared" si="0"/>
        <v>13.8</v>
      </c>
    </row>
    <row r="67" spans="2:13" x14ac:dyDescent="0.25">
      <c r="B67" s="33"/>
      <c r="C67" s="34">
        <v>2600</v>
      </c>
      <c r="D67" s="35" t="s">
        <v>159</v>
      </c>
      <c r="E67" s="34"/>
      <c r="F67" s="36"/>
      <c r="G67" s="29"/>
      <c r="H67" s="37">
        <v>3921.24</v>
      </c>
      <c r="I67" s="37">
        <v>2251.2780000000002</v>
      </c>
      <c r="J67" s="37">
        <v>3921.24</v>
      </c>
      <c r="K67" s="37">
        <v>0</v>
      </c>
      <c r="L67" s="29"/>
      <c r="M67" s="38">
        <f t="shared" si="0"/>
        <v>1669.9619999999995</v>
      </c>
    </row>
    <row r="68" spans="2:13" ht="45" x14ac:dyDescent="0.25">
      <c r="B68" s="33"/>
      <c r="C68" s="39"/>
      <c r="D68" s="33"/>
      <c r="E68" s="40">
        <v>26102</v>
      </c>
      <c r="F68" s="41" t="s">
        <v>44</v>
      </c>
      <c r="G68" s="42"/>
      <c r="H68" s="43">
        <v>2000.0039999999999</v>
      </c>
      <c r="I68" s="43">
        <v>1102.1780000000001</v>
      </c>
      <c r="J68" s="44">
        <v>2000.0039999999999</v>
      </c>
      <c r="K68" s="43">
        <v>0</v>
      </c>
      <c r="L68" s="43"/>
      <c r="M68" s="45">
        <f t="shared" si="0"/>
        <v>897.82599999999979</v>
      </c>
    </row>
    <row r="69" spans="2:13" ht="30" x14ac:dyDescent="0.25">
      <c r="B69" s="33"/>
      <c r="C69" s="39"/>
      <c r="D69" s="33"/>
      <c r="E69" s="40">
        <v>26103</v>
      </c>
      <c r="F69" s="41" t="s">
        <v>45</v>
      </c>
      <c r="G69" s="42"/>
      <c r="H69" s="43">
        <v>1833.905</v>
      </c>
      <c r="I69" s="43">
        <v>1095.1510000000001</v>
      </c>
      <c r="J69" s="44">
        <v>1833.905</v>
      </c>
      <c r="K69" s="43">
        <v>0</v>
      </c>
      <c r="L69" s="43"/>
      <c r="M69" s="45">
        <f t="shared" si="0"/>
        <v>738.75399999999991</v>
      </c>
    </row>
    <row r="70" spans="2:13" ht="30" x14ac:dyDescent="0.25">
      <c r="B70" s="33"/>
      <c r="C70" s="39"/>
      <c r="D70" s="33"/>
      <c r="E70" s="40">
        <v>26105</v>
      </c>
      <c r="F70" s="41" t="s">
        <v>46</v>
      </c>
      <c r="G70" s="42"/>
      <c r="H70" s="43">
        <v>87.331000000000003</v>
      </c>
      <c r="I70" s="43">
        <v>53.948999999999998</v>
      </c>
      <c r="J70" s="44">
        <v>87.331000000000003</v>
      </c>
      <c r="K70" s="43">
        <v>0</v>
      </c>
      <c r="L70" s="43"/>
      <c r="M70" s="45">
        <f t="shared" si="0"/>
        <v>33.382000000000005</v>
      </c>
    </row>
    <row r="71" spans="2:13" x14ac:dyDescent="0.25">
      <c r="B71" s="33"/>
      <c r="C71" s="34">
        <v>2700</v>
      </c>
      <c r="D71" s="35" t="s">
        <v>160</v>
      </c>
      <c r="E71" s="34"/>
      <c r="F71" s="36"/>
      <c r="G71" s="29"/>
      <c r="H71" s="37">
        <v>999.48300000000006</v>
      </c>
      <c r="I71" s="37">
        <v>612.32800000000009</v>
      </c>
      <c r="J71" s="37">
        <v>999.48300000000006</v>
      </c>
      <c r="K71" s="37">
        <v>0</v>
      </c>
      <c r="L71" s="29"/>
      <c r="M71" s="38">
        <f t="shared" si="0"/>
        <v>387.15499999999997</v>
      </c>
    </row>
    <row r="72" spans="2:13" x14ac:dyDescent="0.25">
      <c r="B72" s="33"/>
      <c r="C72" s="39"/>
      <c r="D72" s="33"/>
      <c r="E72" s="40">
        <v>27101</v>
      </c>
      <c r="F72" s="41" t="s">
        <v>47</v>
      </c>
      <c r="G72" s="42"/>
      <c r="H72" s="43">
        <v>77.033000000000001</v>
      </c>
      <c r="I72" s="43">
        <v>46.798000000000002</v>
      </c>
      <c r="J72" s="44">
        <v>77.033000000000001</v>
      </c>
      <c r="K72" s="43">
        <v>0</v>
      </c>
      <c r="L72" s="43"/>
      <c r="M72" s="45">
        <f t="shared" si="0"/>
        <v>30.234999999999999</v>
      </c>
    </row>
    <row r="73" spans="2:13" x14ac:dyDescent="0.25">
      <c r="B73" s="33"/>
      <c r="C73" s="39"/>
      <c r="D73" s="33"/>
      <c r="E73" s="40">
        <v>27201</v>
      </c>
      <c r="F73" s="41" t="s">
        <v>48</v>
      </c>
      <c r="G73" s="42"/>
      <c r="H73" s="43">
        <v>300</v>
      </c>
      <c r="I73" s="43">
        <v>14.993</v>
      </c>
      <c r="J73" s="44">
        <v>300</v>
      </c>
      <c r="K73" s="43">
        <v>0</v>
      </c>
      <c r="L73" s="43"/>
      <c r="M73" s="45">
        <f t="shared" si="0"/>
        <v>285.00700000000001</v>
      </c>
    </row>
    <row r="74" spans="2:13" x14ac:dyDescent="0.25">
      <c r="B74" s="33"/>
      <c r="C74" s="39"/>
      <c r="D74" s="33"/>
      <c r="E74" s="40">
        <v>27301</v>
      </c>
      <c r="F74" s="41" t="s">
        <v>49</v>
      </c>
      <c r="G74" s="42"/>
      <c r="H74" s="43">
        <v>622.45000000000005</v>
      </c>
      <c r="I74" s="43">
        <v>550.53700000000003</v>
      </c>
      <c r="J74" s="44">
        <v>622.45000000000005</v>
      </c>
      <c r="K74" s="43">
        <v>0</v>
      </c>
      <c r="L74" s="43"/>
      <c r="M74" s="45">
        <f t="shared" si="0"/>
        <v>71.913000000000011</v>
      </c>
    </row>
    <row r="75" spans="2:13" x14ac:dyDescent="0.25">
      <c r="B75" s="33"/>
      <c r="C75" s="34">
        <v>2900</v>
      </c>
      <c r="D75" s="35" t="s">
        <v>161</v>
      </c>
      <c r="E75" s="34"/>
      <c r="F75" s="36"/>
      <c r="G75" s="29"/>
      <c r="H75" s="37">
        <v>201.78900000000002</v>
      </c>
      <c r="I75" s="37">
        <v>110.11399999999999</v>
      </c>
      <c r="J75" s="37">
        <v>201.78900000000002</v>
      </c>
      <c r="K75" s="37">
        <v>0</v>
      </c>
      <c r="L75" s="29"/>
      <c r="M75" s="38">
        <f t="shared" ref="M75:M138" si="2">+H75-I75-K75</f>
        <v>91.675000000000026</v>
      </c>
    </row>
    <row r="76" spans="2:13" x14ac:dyDescent="0.25">
      <c r="B76" s="33"/>
      <c r="C76" s="39"/>
      <c r="D76" s="33"/>
      <c r="E76" s="40">
        <v>29101</v>
      </c>
      <c r="F76" s="41" t="s">
        <v>50</v>
      </c>
      <c r="G76" s="42"/>
      <c r="H76" s="43">
        <v>20.867000000000001</v>
      </c>
      <c r="I76" s="43">
        <v>5.4669999999999996</v>
      </c>
      <c r="J76" s="44">
        <v>20.867000000000001</v>
      </c>
      <c r="K76" s="43">
        <v>0</v>
      </c>
      <c r="L76" s="43"/>
      <c r="M76" s="45">
        <f t="shared" si="2"/>
        <v>15.400000000000002</v>
      </c>
    </row>
    <row r="77" spans="2:13" x14ac:dyDescent="0.25">
      <c r="B77" s="33"/>
      <c r="C77" s="39"/>
      <c r="D77" s="33"/>
      <c r="E77" s="40">
        <v>29201</v>
      </c>
      <c r="F77" s="41" t="s">
        <v>51</v>
      </c>
      <c r="G77" s="42"/>
      <c r="H77" s="43">
        <v>56.432000000000002</v>
      </c>
      <c r="I77" s="43">
        <v>34.161999999999999</v>
      </c>
      <c r="J77" s="44">
        <v>56.432000000000002</v>
      </c>
      <c r="K77" s="43">
        <v>0</v>
      </c>
      <c r="L77" s="43"/>
      <c r="M77" s="45">
        <f t="shared" si="2"/>
        <v>22.270000000000003</v>
      </c>
    </row>
    <row r="78" spans="2:13" ht="30" x14ac:dyDescent="0.25">
      <c r="B78" s="33"/>
      <c r="C78" s="39"/>
      <c r="D78" s="33"/>
      <c r="E78" s="40">
        <v>29301</v>
      </c>
      <c r="F78" s="41" t="s">
        <v>52</v>
      </c>
      <c r="G78" s="42"/>
      <c r="H78" s="43">
        <v>2.6</v>
      </c>
      <c r="I78" s="43">
        <v>0</v>
      </c>
      <c r="J78" s="44">
        <v>2.6</v>
      </c>
      <c r="K78" s="43">
        <v>0</v>
      </c>
      <c r="L78" s="43"/>
      <c r="M78" s="45">
        <f t="shared" si="2"/>
        <v>2.6</v>
      </c>
    </row>
    <row r="79" spans="2:13" x14ac:dyDescent="0.25">
      <c r="B79" s="33"/>
      <c r="C79" s="39"/>
      <c r="D79" s="33"/>
      <c r="E79" s="40">
        <v>29401</v>
      </c>
      <c r="F79" s="41" t="s">
        <v>53</v>
      </c>
      <c r="G79" s="42"/>
      <c r="H79" s="43">
        <v>8.0410000000000004</v>
      </c>
      <c r="I79" s="43">
        <v>0</v>
      </c>
      <c r="J79" s="44">
        <v>8.0410000000000004</v>
      </c>
      <c r="K79" s="43">
        <v>0</v>
      </c>
      <c r="L79" s="43"/>
      <c r="M79" s="45">
        <f t="shared" si="2"/>
        <v>8.0410000000000004</v>
      </c>
    </row>
    <row r="80" spans="2:13" x14ac:dyDescent="0.25">
      <c r="B80" s="33"/>
      <c r="C80" s="39"/>
      <c r="D80" s="33"/>
      <c r="E80" s="40">
        <v>29601</v>
      </c>
      <c r="F80" s="41" t="s">
        <v>54</v>
      </c>
      <c r="G80" s="42"/>
      <c r="H80" s="43">
        <v>75.924000000000007</v>
      </c>
      <c r="I80" s="43">
        <v>38.090000000000003</v>
      </c>
      <c r="J80" s="44">
        <v>75.924000000000007</v>
      </c>
      <c r="K80" s="43">
        <v>0</v>
      </c>
      <c r="L80" s="43"/>
      <c r="M80" s="45">
        <f t="shared" si="2"/>
        <v>37.834000000000003</v>
      </c>
    </row>
    <row r="81" spans="2:13" x14ac:dyDescent="0.25">
      <c r="B81" s="33"/>
      <c r="C81" s="39"/>
      <c r="D81" s="33"/>
      <c r="E81" s="40">
        <v>29801</v>
      </c>
      <c r="F81" s="41" t="s">
        <v>55</v>
      </c>
      <c r="G81" s="42"/>
      <c r="H81" s="43">
        <v>31.925000000000001</v>
      </c>
      <c r="I81" s="43">
        <v>30.667000000000002</v>
      </c>
      <c r="J81" s="44">
        <v>31.925000000000001</v>
      </c>
      <c r="K81" s="43">
        <v>0</v>
      </c>
      <c r="L81" s="43"/>
      <c r="M81" s="45">
        <f t="shared" si="2"/>
        <v>1.2579999999999991</v>
      </c>
    </row>
    <row r="82" spans="2:13" x14ac:dyDescent="0.25">
      <c r="B82" s="33"/>
      <c r="C82" s="39"/>
      <c r="D82" s="33"/>
      <c r="E82" s="40">
        <v>29901</v>
      </c>
      <c r="F82" s="41" t="s">
        <v>56</v>
      </c>
      <c r="G82" s="42"/>
      <c r="H82" s="43">
        <v>6</v>
      </c>
      <c r="I82" s="43">
        <v>1.728</v>
      </c>
      <c r="J82" s="44">
        <v>6</v>
      </c>
      <c r="K82" s="43">
        <v>0</v>
      </c>
      <c r="L82" s="43"/>
      <c r="M82" s="45">
        <f t="shared" si="2"/>
        <v>4.2720000000000002</v>
      </c>
    </row>
    <row r="83" spans="2:13" x14ac:dyDescent="0.25">
      <c r="B83" s="26" t="s">
        <v>57</v>
      </c>
      <c r="C83" s="27"/>
      <c r="D83" s="27"/>
      <c r="E83" s="27"/>
      <c r="F83" s="28"/>
      <c r="G83" s="29"/>
      <c r="H83" s="30">
        <v>970813.57399999991</v>
      </c>
      <c r="I83" s="30">
        <v>719502.9040000001</v>
      </c>
      <c r="J83" s="30"/>
      <c r="K83" s="30">
        <v>0</v>
      </c>
      <c r="L83" s="29"/>
      <c r="M83" s="32">
        <f t="shared" si="2"/>
        <v>251310.66999999981</v>
      </c>
    </row>
    <row r="84" spans="2:13" x14ac:dyDescent="0.25">
      <c r="B84" s="33"/>
      <c r="C84" s="34">
        <v>3100</v>
      </c>
      <c r="D84" s="35" t="s">
        <v>162</v>
      </c>
      <c r="E84" s="34"/>
      <c r="F84" s="36"/>
      <c r="G84" s="29"/>
      <c r="H84" s="37">
        <v>247704.41899999999</v>
      </c>
      <c r="I84" s="37">
        <v>203441.389</v>
      </c>
      <c r="J84" s="37">
        <v>247704.41899999999</v>
      </c>
      <c r="K84" s="37">
        <v>0</v>
      </c>
      <c r="L84" s="29"/>
      <c r="M84" s="38">
        <f t="shared" si="2"/>
        <v>44263.03</v>
      </c>
    </row>
    <row r="85" spans="2:13" x14ac:dyDescent="0.25">
      <c r="B85" s="33"/>
      <c r="C85" s="39"/>
      <c r="D85" s="33"/>
      <c r="E85" s="40">
        <v>31101</v>
      </c>
      <c r="F85" s="41" t="s">
        <v>58</v>
      </c>
      <c r="G85" s="42"/>
      <c r="H85" s="43">
        <v>6041.701</v>
      </c>
      <c r="I85" s="43">
        <v>5547.1959999999999</v>
      </c>
      <c r="J85" s="44">
        <v>6041.701</v>
      </c>
      <c r="K85" s="43">
        <v>0</v>
      </c>
      <c r="L85" s="43"/>
      <c r="M85" s="45">
        <f t="shared" si="2"/>
        <v>494.50500000000011</v>
      </c>
    </row>
    <row r="86" spans="2:13" x14ac:dyDescent="0.25">
      <c r="B86" s="33"/>
      <c r="C86" s="39"/>
      <c r="D86" s="33"/>
      <c r="E86" s="40">
        <v>31301</v>
      </c>
      <c r="F86" s="41" t="s">
        <v>59</v>
      </c>
      <c r="G86" s="42"/>
      <c r="H86" s="43">
        <v>2833.7449999999999</v>
      </c>
      <c r="I86" s="43">
        <v>1617.396</v>
      </c>
      <c r="J86" s="44">
        <v>2833.7449999999999</v>
      </c>
      <c r="K86" s="43">
        <v>0</v>
      </c>
      <c r="L86" s="43"/>
      <c r="M86" s="45">
        <f t="shared" si="2"/>
        <v>1216.3489999999999</v>
      </c>
    </row>
    <row r="87" spans="2:13" x14ac:dyDescent="0.25">
      <c r="B87" s="33"/>
      <c r="C87" s="39"/>
      <c r="D87" s="33"/>
      <c r="E87" s="40">
        <v>31401</v>
      </c>
      <c r="F87" s="41" t="s">
        <v>60</v>
      </c>
      <c r="G87" s="42"/>
      <c r="H87" s="43">
        <v>6592.0010000000002</v>
      </c>
      <c r="I87" s="43">
        <v>3571.05</v>
      </c>
      <c r="J87" s="44">
        <v>6592.0010000000002</v>
      </c>
      <c r="K87" s="43">
        <v>0</v>
      </c>
      <c r="L87" s="43"/>
      <c r="M87" s="45">
        <f t="shared" si="2"/>
        <v>3020.951</v>
      </c>
    </row>
    <row r="88" spans="2:13" x14ac:dyDescent="0.25">
      <c r="B88" s="33"/>
      <c r="C88" s="39"/>
      <c r="D88" s="33"/>
      <c r="E88" s="40">
        <v>31501</v>
      </c>
      <c r="F88" s="41" t="s">
        <v>61</v>
      </c>
      <c r="G88" s="42"/>
      <c r="H88" s="43">
        <v>2360.002</v>
      </c>
      <c r="I88" s="43">
        <v>821.38300000000004</v>
      </c>
      <c r="J88" s="44">
        <v>2360.002</v>
      </c>
      <c r="K88" s="43">
        <v>0</v>
      </c>
      <c r="L88" s="43"/>
      <c r="M88" s="45">
        <f t="shared" si="2"/>
        <v>1538.6189999999999</v>
      </c>
    </row>
    <row r="89" spans="2:13" x14ac:dyDescent="0.25">
      <c r="B89" s="33"/>
      <c r="C89" s="39"/>
      <c r="D89" s="33"/>
      <c r="E89" s="40">
        <v>31601</v>
      </c>
      <c r="F89" s="41" t="s">
        <v>62</v>
      </c>
      <c r="G89" s="42"/>
      <c r="H89" s="43">
        <v>94.649000000000001</v>
      </c>
      <c r="I89" s="43">
        <v>34.575000000000003</v>
      </c>
      <c r="J89" s="44">
        <v>94.649000000000001</v>
      </c>
      <c r="K89" s="43">
        <v>0</v>
      </c>
      <c r="L89" s="43"/>
      <c r="M89" s="45">
        <f t="shared" si="2"/>
        <v>60.073999999999998</v>
      </c>
    </row>
    <row r="90" spans="2:13" x14ac:dyDescent="0.25">
      <c r="B90" s="33"/>
      <c r="C90" s="39"/>
      <c r="D90" s="33"/>
      <c r="E90" s="40">
        <v>31602</v>
      </c>
      <c r="F90" s="41" t="s">
        <v>63</v>
      </c>
      <c r="G90" s="42"/>
      <c r="H90" s="43">
        <v>20397.388999999999</v>
      </c>
      <c r="I90" s="43">
        <v>19150.150000000001</v>
      </c>
      <c r="J90" s="44">
        <v>20397.388999999999</v>
      </c>
      <c r="K90" s="43">
        <v>0</v>
      </c>
      <c r="L90" s="43"/>
      <c r="M90" s="45">
        <f t="shared" si="2"/>
        <v>1247.2389999999978</v>
      </c>
    </row>
    <row r="91" spans="2:13" x14ac:dyDescent="0.25">
      <c r="B91" s="33"/>
      <c r="C91" s="39"/>
      <c r="D91" s="33"/>
      <c r="E91" s="40">
        <v>31701</v>
      </c>
      <c r="F91" s="41" t="s">
        <v>64</v>
      </c>
      <c r="G91" s="42"/>
      <c r="H91" s="43">
        <v>7274.0630000000001</v>
      </c>
      <c r="I91" s="43">
        <v>3259.527</v>
      </c>
      <c r="J91" s="44">
        <v>7274.0630000000001</v>
      </c>
      <c r="K91" s="43">
        <v>0</v>
      </c>
      <c r="L91" s="43"/>
      <c r="M91" s="45">
        <f t="shared" si="2"/>
        <v>4014.5360000000001</v>
      </c>
    </row>
    <row r="92" spans="2:13" x14ac:dyDescent="0.25">
      <c r="B92" s="33"/>
      <c r="C92" s="39"/>
      <c r="D92" s="33"/>
      <c r="E92" s="40">
        <v>31801</v>
      </c>
      <c r="F92" s="41" t="s">
        <v>65</v>
      </c>
      <c r="G92" s="42"/>
      <c r="H92" s="43">
        <v>2999.9960000000001</v>
      </c>
      <c r="I92" s="43">
        <v>1470.8779999999999</v>
      </c>
      <c r="J92" s="44">
        <v>2999.9960000000001</v>
      </c>
      <c r="K92" s="43">
        <v>0</v>
      </c>
      <c r="L92" s="43"/>
      <c r="M92" s="45">
        <f t="shared" si="2"/>
        <v>1529.1180000000002</v>
      </c>
    </row>
    <row r="93" spans="2:13" x14ac:dyDescent="0.25">
      <c r="B93" s="33"/>
      <c r="C93" s="39"/>
      <c r="D93" s="33"/>
      <c r="E93" s="40">
        <v>31802</v>
      </c>
      <c r="F93" s="41" t="s">
        <v>66</v>
      </c>
      <c r="G93" s="42"/>
      <c r="H93" s="43">
        <v>2.169</v>
      </c>
      <c r="I93" s="43">
        <v>0</v>
      </c>
      <c r="J93" s="44">
        <v>2.169</v>
      </c>
      <c r="K93" s="43">
        <v>0</v>
      </c>
      <c r="L93" s="43"/>
      <c r="M93" s="45">
        <f t="shared" si="2"/>
        <v>2.169</v>
      </c>
    </row>
    <row r="94" spans="2:13" x14ac:dyDescent="0.25">
      <c r="B94" s="33"/>
      <c r="C94" s="39"/>
      <c r="D94" s="33"/>
      <c r="E94" s="40">
        <v>31901</v>
      </c>
      <c r="F94" s="41" t="s">
        <v>67</v>
      </c>
      <c r="G94" s="42"/>
      <c r="H94" s="43">
        <v>2200</v>
      </c>
      <c r="I94" s="43">
        <v>0</v>
      </c>
      <c r="J94" s="44">
        <v>2200</v>
      </c>
      <c r="K94" s="43">
        <v>0</v>
      </c>
      <c r="L94" s="43"/>
      <c r="M94" s="45">
        <f t="shared" si="2"/>
        <v>2200</v>
      </c>
    </row>
    <row r="95" spans="2:13" x14ac:dyDescent="0.25">
      <c r="B95" s="33"/>
      <c r="C95" s="39"/>
      <c r="D95" s="33"/>
      <c r="E95" s="40">
        <v>31902</v>
      </c>
      <c r="F95" s="41" t="s">
        <v>68</v>
      </c>
      <c r="G95" s="42"/>
      <c r="H95" s="43">
        <v>8.6999999999999993</v>
      </c>
      <c r="I95" s="43">
        <v>0</v>
      </c>
      <c r="J95" s="44">
        <v>8.6999999999999993</v>
      </c>
      <c r="K95" s="43">
        <v>0</v>
      </c>
      <c r="L95" s="43"/>
      <c r="M95" s="45">
        <f t="shared" si="2"/>
        <v>8.6999999999999993</v>
      </c>
    </row>
    <row r="96" spans="2:13" x14ac:dyDescent="0.25">
      <c r="B96" s="33"/>
      <c r="C96" s="39"/>
      <c r="D96" s="33"/>
      <c r="E96" s="40">
        <v>31904</v>
      </c>
      <c r="F96" s="41" t="s">
        <v>69</v>
      </c>
      <c r="G96" s="42"/>
      <c r="H96" s="43">
        <v>196900.00399999999</v>
      </c>
      <c r="I96" s="43">
        <v>167969.234</v>
      </c>
      <c r="J96" s="44">
        <v>196900.00399999999</v>
      </c>
      <c r="K96" s="43">
        <v>0</v>
      </c>
      <c r="L96" s="43"/>
      <c r="M96" s="45">
        <f t="shared" si="2"/>
        <v>28930.76999999999</v>
      </c>
    </row>
    <row r="97" spans="2:13" x14ac:dyDescent="0.25">
      <c r="B97" s="33"/>
      <c r="C97" s="34">
        <v>3200</v>
      </c>
      <c r="D97" s="35" t="s">
        <v>163</v>
      </c>
      <c r="E97" s="34"/>
      <c r="F97" s="36"/>
      <c r="G97" s="29"/>
      <c r="H97" s="37">
        <v>72479.179000000004</v>
      </c>
      <c r="I97" s="37">
        <v>55336.231999999996</v>
      </c>
      <c r="J97" s="37">
        <v>72479.179000000004</v>
      </c>
      <c r="K97" s="37">
        <v>0</v>
      </c>
      <c r="L97" s="29"/>
      <c r="M97" s="38">
        <f t="shared" si="2"/>
        <v>17142.947000000007</v>
      </c>
    </row>
    <row r="98" spans="2:13" x14ac:dyDescent="0.25">
      <c r="B98" s="33"/>
      <c r="C98" s="39"/>
      <c r="D98" s="33"/>
      <c r="E98" s="40">
        <v>32201</v>
      </c>
      <c r="F98" s="41" t="s">
        <v>70</v>
      </c>
      <c r="G98" s="42"/>
      <c r="H98" s="43">
        <v>12131.995999999999</v>
      </c>
      <c r="I98" s="43">
        <v>11540.383</v>
      </c>
      <c r="J98" s="44">
        <v>12131.995999999999</v>
      </c>
      <c r="K98" s="43">
        <v>0</v>
      </c>
      <c r="L98" s="43"/>
      <c r="M98" s="45">
        <f t="shared" si="2"/>
        <v>591.61299999999937</v>
      </c>
    </row>
    <row r="99" spans="2:13" x14ac:dyDescent="0.25">
      <c r="B99" s="33"/>
      <c r="C99" s="39"/>
      <c r="D99" s="33"/>
      <c r="E99" s="40">
        <v>32301</v>
      </c>
      <c r="F99" s="41" t="s">
        <v>71</v>
      </c>
      <c r="G99" s="42"/>
      <c r="H99" s="43">
        <v>74</v>
      </c>
      <c r="I99" s="43">
        <v>0</v>
      </c>
      <c r="J99" s="44">
        <v>74</v>
      </c>
      <c r="K99" s="43">
        <v>0</v>
      </c>
      <c r="L99" s="43"/>
      <c r="M99" s="45">
        <f t="shared" si="2"/>
        <v>74</v>
      </c>
    </row>
    <row r="100" spans="2:13" x14ac:dyDescent="0.25">
      <c r="B100" s="33"/>
      <c r="C100" s="39"/>
      <c r="D100" s="33"/>
      <c r="E100" s="40">
        <v>32302</v>
      </c>
      <c r="F100" s="41" t="s">
        <v>72</v>
      </c>
      <c r="G100" s="42"/>
      <c r="H100" s="43">
        <v>66.5</v>
      </c>
      <c r="I100" s="43">
        <v>19.914000000000001</v>
      </c>
      <c r="J100" s="44">
        <v>66.5</v>
      </c>
      <c r="K100" s="43">
        <v>0</v>
      </c>
      <c r="L100" s="43"/>
      <c r="M100" s="45">
        <f t="shared" si="2"/>
        <v>46.585999999999999</v>
      </c>
    </row>
    <row r="101" spans="2:13" ht="30" x14ac:dyDescent="0.25">
      <c r="B101" s="33"/>
      <c r="C101" s="39"/>
      <c r="D101" s="33"/>
      <c r="E101" s="40">
        <v>32502</v>
      </c>
      <c r="F101" s="41" t="s">
        <v>73</v>
      </c>
      <c r="G101" s="42"/>
      <c r="H101" s="43">
        <v>8130.808</v>
      </c>
      <c r="I101" s="43">
        <v>966.19600000000003</v>
      </c>
      <c r="J101" s="44">
        <v>8130.808</v>
      </c>
      <c r="K101" s="43">
        <v>0</v>
      </c>
      <c r="L101" s="43"/>
      <c r="M101" s="45">
        <f t="shared" si="2"/>
        <v>7164.6120000000001</v>
      </c>
    </row>
    <row r="102" spans="2:13" x14ac:dyDescent="0.25">
      <c r="B102" s="33"/>
      <c r="C102" s="39"/>
      <c r="D102" s="33"/>
      <c r="E102" s="40">
        <v>32601</v>
      </c>
      <c r="F102" s="41" t="s">
        <v>74</v>
      </c>
      <c r="G102" s="42"/>
      <c r="H102" s="43">
        <v>54.793999999999997</v>
      </c>
      <c r="I102" s="43">
        <v>1.6</v>
      </c>
      <c r="J102" s="44">
        <v>54.793999999999997</v>
      </c>
      <c r="K102" s="43">
        <v>0</v>
      </c>
      <c r="L102" s="43"/>
      <c r="M102" s="45">
        <f t="shared" si="2"/>
        <v>53.193999999999996</v>
      </c>
    </row>
    <row r="103" spans="2:13" x14ac:dyDescent="0.25">
      <c r="B103" s="33"/>
      <c r="C103" s="39"/>
      <c r="D103" s="33"/>
      <c r="E103" s="40">
        <v>32701</v>
      </c>
      <c r="F103" s="41" t="s">
        <v>75</v>
      </c>
      <c r="G103" s="42"/>
      <c r="H103" s="43">
        <v>51574.080999999998</v>
      </c>
      <c r="I103" s="43">
        <v>42379.002999999997</v>
      </c>
      <c r="J103" s="44">
        <v>51574.080999999998</v>
      </c>
      <c r="K103" s="43">
        <v>0</v>
      </c>
      <c r="L103" s="43"/>
      <c r="M103" s="45">
        <f t="shared" si="2"/>
        <v>9195.0780000000013</v>
      </c>
    </row>
    <row r="104" spans="2:13" x14ac:dyDescent="0.25">
      <c r="B104" s="33"/>
      <c r="C104" s="39"/>
      <c r="D104" s="33"/>
      <c r="E104" s="40">
        <v>32903</v>
      </c>
      <c r="F104" s="41" t="s">
        <v>76</v>
      </c>
      <c r="G104" s="42"/>
      <c r="H104" s="43">
        <v>447</v>
      </c>
      <c r="I104" s="43">
        <v>429.13600000000002</v>
      </c>
      <c r="J104" s="44">
        <v>447</v>
      </c>
      <c r="K104" s="43">
        <v>0</v>
      </c>
      <c r="L104" s="43"/>
      <c r="M104" s="45">
        <f t="shared" si="2"/>
        <v>17.863999999999976</v>
      </c>
    </row>
    <row r="105" spans="2:13" x14ac:dyDescent="0.25">
      <c r="B105" s="33"/>
      <c r="C105" s="34">
        <v>3300</v>
      </c>
      <c r="D105" s="35" t="s">
        <v>164</v>
      </c>
      <c r="E105" s="34"/>
      <c r="F105" s="36"/>
      <c r="G105" s="29"/>
      <c r="H105" s="37">
        <v>329288.42299999995</v>
      </c>
      <c r="I105" s="37">
        <v>209776.72</v>
      </c>
      <c r="J105" s="37">
        <v>329288.42299999995</v>
      </c>
      <c r="K105" s="37">
        <v>0</v>
      </c>
      <c r="L105" s="29"/>
      <c r="M105" s="38">
        <f t="shared" si="2"/>
        <v>119511.70299999995</v>
      </c>
    </row>
    <row r="106" spans="2:13" x14ac:dyDescent="0.25">
      <c r="B106" s="33"/>
      <c r="C106" s="39"/>
      <c r="D106" s="33"/>
      <c r="E106" s="40">
        <v>33104</v>
      </c>
      <c r="F106" s="41" t="s">
        <v>77</v>
      </c>
      <c r="G106" s="42"/>
      <c r="H106" s="43">
        <v>47741.851999999999</v>
      </c>
      <c r="I106" s="43">
        <v>26261.89</v>
      </c>
      <c r="J106" s="44">
        <v>47741.851999999999</v>
      </c>
      <c r="K106" s="43">
        <v>0</v>
      </c>
      <c r="L106" s="43"/>
      <c r="M106" s="45">
        <f t="shared" si="2"/>
        <v>21479.962</v>
      </c>
    </row>
    <row r="107" spans="2:13" x14ac:dyDescent="0.25">
      <c r="B107" s="33"/>
      <c r="C107" s="39"/>
      <c r="D107" s="33"/>
      <c r="E107" s="40">
        <v>33301</v>
      </c>
      <c r="F107" s="41" t="s">
        <v>78</v>
      </c>
      <c r="G107" s="42"/>
      <c r="H107" s="43">
        <v>144325.014</v>
      </c>
      <c r="I107" s="43">
        <v>83054.384000000005</v>
      </c>
      <c r="J107" s="44">
        <v>144325.014</v>
      </c>
      <c r="K107" s="43">
        <v>0</v>
      </c>
      <c r="L107" s="43"/>
      <c r="M107" s="45">
        <f t="shared" si="2"/>
        <v>61270.62999999999</v>
      </c>
    </row>
    <row r="108" spans="2:13" ht="30" x14ac:dyDescent="0.25">
      <c r="B108" s="33"/>
      <c r="C108" s="39"/>
      <c r="D108" s="33"/>
      <c r="E108" s="40">
        <v>33304</v>
      </c>
      <c r="F108" s="41" t="s">
        <v>80</v>
      </c>
      <c r="G108" s="42"/>
      <c r="H108" s="43">
        <v>14553</v>
      </c>
      <c r="I108" s="43">
        <v>8878.9750000000004</v>
      </c>
      <c r="J108" s="44">
        <v>14553</v>
      </c>
      <c r="K108" s="43">
        <v>0</v>
      </c>
      <c r="L108" s="43"/>
      <c r="M108" s="45">
        <f t="shared" si="2"/>
        <v>5674.0249999999996</v>
      </c>
    </row>
    <row r="109" spans="2:13" x14ac:dyDescent="0.25">
      <c r="B109" s="33"/>
      <c r="C109" s="39"/>
      <c r="D109" s="33"/>
      <c r="E109" s="40">
        <v>33401</v>
      </c>
      <c r="F109" s="41" t="s">
        <v>81</v>
      </c>
      <c r="G109" s="42"/>
      <c r="H109" s="43">
        <v>4785.1289999999999</v>
      </c>
      <c r="I109" s="43">
        <v>3499.1010000000001</v>
      </c>
      <c r="J109" s="44">
        <v>4785.1289999999999</v>
      </c>
      <c r="K109" s="43">
        <v>0</v>
      </c>
      <c r="L109" s="43"/>
      <c r="M109" s="45">
        <f t="shared" si="2"/>
        <v>1286.0279999999998</v>
      </c>
    </row>
    <row r="110" spans="2:13" x14ac:dyDescent="0.25">
      <c r="B110" s="33"/>
      <c r="C110" s="39"/>
      <c r="D110" s="33"/>
      <c r="E110" s="40">
        <v>33501</v>
      </c>
      <c r="F110" s="41" t="s">
        <v>82</v>
      </c>
      <c r="G110" s="42"/>
      <c r="H110" s="43">
        <v>8020.0079999999998</v>
      </c>
      <c r="I110" s="43">
        <v>7009.9650000000001</v>
      </c>
      <c r="J110" s="44">
        <v>8020.0079999999998</v>
      </c>
      <c r="K110" s="43">
        <v>0</v>
      </c>
      <c r="L110" s="43"/>
      <c r="M110" s="45">
        <f t="shared" si="2"/>
        <v>1010.0429999999997</v>
      </c>
    </row>
    <row r="111" spans="2:13" x14ac:dyDescent="0.25">
      <c r="B111" s="33"/>
      <c r="C111" s="39"/>
      <c r="D111" s="33"/>
      <c r="E111" s="40">
        <v>33601</v>
      </c>
      <c r="F111" s="41" t="s">
        <v>83</v>
      </c>
      <c r="G111" s="42"/>
      <c r="H111" s="43">
        <v>483.52</v>
      </c>
      <c r="I111" s="43">
        <v>127.3</v>
      </c>
      <c r="J111" s="44">
        <v>483.52</v>
      </c>
      <c r="K111" s="43">
        <v>0</v>
      </c>
      <c r="L111" s="43"/>
      <c r="M111" s="45">
        <f t="shared" si="2"/>
        <v>356.21999999999997</v>
      </c>
    </row>
    <row r="112" spans="2:13" x14ac:dyDescent="0.25">
      <c r="B112" s="33"/>
      <c r="C112" s="39"/>
      <c r="D112" s="33"/>
      <c r="E112" s="40">
        <v>33602</v>
      </c>
      <c r="F112" s="41" t="s">
        <v>84</v>
      </c>
      <c r="G112" s="42"/>
      <c r="H112" s="43">
        <v>1040.8530000000001</v>
      </c>
      <c r="I112" s="43">
        <v>48.584000000000003</v>
      </c>
      <c r="J112" s="44">
        <v>1040.8530000000001</v>
      </c>
      <c r="K112" s="43">
        <v>0</v>
      </c>
      <c r="L112" s="43"/>
      <c r="M112" s="45">
        <f t="shared" si="2"/>
        <v>992.26900000000001</v>
      </c>
    </row>
    <row r="113" spans="2:13" ht="30" x14ac:dyDescent="0.25">
      <c r="B113" s="33"/>
      <c r="C113" s="39"/>
      <c r="D113" s="33"/>
      <c r="E113" s="40">
        <v>33604</v>
      </c>
      <c r="F113" s="41" t="s">
        <v>85</v>
      </c>
      <c r="G113" s="42"/>
      <c r="H113" s="43">
        <v>6394.4250000000002</v>
      </c>
      <c r="I113" s="43">
        <v>163.72399999999999</v>
      </c>
      <c r="J113" s="44">
        <v>6394.4250000000002</v>
      </c>
      <c r="K113" s="43">
        <v>0</v>
      </c>
      <c r="L113" s="43"/>
      <c r="M113" s="45">
        <f t="shared" si="2"/>
        <v>6230.701</v>
      </c>
    </row>
    <row r="114" spans="2:13" ht="30" x14ac:dyDescent="0.25">
      <c r="B114" s="33"/>
      <c r="C114" s="39"/>
      <c r="D114" s="33"/>
      <c r="E114" s="40">
        <v>33605</v>
      </c>
      <c r="F114" s="41" t="s">
        <v>86</v>
      </c>
      <c r="G114" s="42"/>
      <c r="H114" s="43">
        <v>708.03800000000001</v>
      </c>
      <c r="I114" s="43">
        <v>429.81099999999998</v>
      </c>
      <c r="J114" s="44">
        <v>708.03800000000001</v>
      </c>
      <c r="K114" s="43">
        <v>0</v>
      </c>
      <c r="L114" s="43"/>
      <c r="M114" s="45">
        <f t="shared" si="2"/>
        <v>278.22700000000003</v>
      </c>
    </row>
    <row r="115" spans="2:13" x14ac:dyDescent="0.25">
      <c r="B115" s="33"/>
      <c r="C115" s="39"/>
      <c r="D115" s="33"/>
      <c r="E115" s="40">
        <v>33801</v>
      </c>
      <c r="F115" s="41" t="s">
        <v>87</v>
      </c>
      <c r="G115" s="42"/>
      <c r="H115" s="43">
        <v>19533.609</v>
      </c>
      <c r="I115" s="43">
        <v>17969.241000000002</v>
      </c>
      <c r="J115" s="44">
        <v>19533.609</v>
      </c>
      <c r="K115" s="43">
        <v>0</v>
      </c>
      <c r="L115" s="43"/>
      <c r="M115" s="45">
        <f t="shared" si="2"/>
        <v>1564.3679999999986</v>
      </c>
    </row>
    <row r="116" spans="2:13" x14ac:dyDescent="0.25">
      <c r="B116" s="33"/>
      <c r="C116" s="39"/>
      <c r="D116" s="33"/>
      <c r="E116" s="40">
        <v>33901</v>
      </c>
      <c r="F116" s="41" t="s">
        <v>88</v>
      </c>
      <c r="G116" s="42"/>
      <c r="H116" s="43">
        <v>70242.28</v>
      </c>
      <c r="I116" s="43">
        <v>55815.406999999999</v>
      </c>
      <c r="J116" s="44">
        <v>70242.28</v>
      </c>
      <c r="K116" s="43">
        <v>0</v>
      </c>
      <c r="L116" s="43"/>
      <c r="M116" s="45">
        <f t="shared" si="2"/>
        <v>14426.873</v>
      </c>
    </row>
    <row r="117" spans="2:13" x14ac:dyDescent="0.25">
      <c r="B117" s="33"/>
      <c r="C117" s="39"/>
      <c r="D117" s="33"/>
      <c r="E117" s="40">
        <v>33903</v>
      </c>
      <c r="F117" s="41" t="s">
        <v>89</v>
      </c>
      <c r="G117" s="42"/>
      <c r="H117" s="43">
        <v>11460.545</v>
      </c>
      <c r="I117" s="43">
        <v>6518.3379999999997</v>
      </c>
      <c r="J117" s="44">
        <v>11460.545</v>
      </c>
      <c r="K117" s="43">
        <v>0</v>
      </c>
      <c r="L117" s="43"/>
      <c r="M117" s="45">
        <f t="shared" si="2"/>
        <v>4942.2070000000003</v>
      </c>
    </row>
    <row r="118" spans="2:13" x14ac:dyDescent="0.25">
      <c r="B118" s="33"/>
      <c r="C118" s="39"/>
      <c r="D118" s="33"/>
      <c r="E118" s="40">
        <v>33303</v>
      </c>
      <c r="F118" s="41" t="s">
        <v>79</v>
      </c>
      <c r="G118" s="42"/>
      <c r="H118" s="43">
        <v>0.15</v>
      </c>
      <c r="I118" s="43">
        <v>0</v>
      </c>
      <c r="J118" s="43">
        <v>0.15</v>
      </c>
      <c r="K118" s="43">
        <v>0</v>
      </c>
      <c r="L118" s="43"/>
      <c r="M118" s="45">
        <f t="shared" si="2"/>
        <v>0.15</v>
      </c>
    </row>
    <row r="119" spans="2:13" x14ac:dyDescent="0.25">
      <c r="B119" s="33"/>
      <c r="C119" s="34">
        <v>3400</v>
      </c>
      <c r="D119" s="35" t="s">
        <v>165</v>
      </c>
      <c r="E119" s="34"/>
      <c r="F119" s="36"/>
      <c r="G119" s="29"/>
      <c r="H119" s="37">
        <v>4772.1329999999998</v>
      </c>
      <c r="I119" s="37">
        <v>2372.34</v>
      </c>
      <c r="J119" s="37">
        <v>4772.1329999999998</v>
      </c>
      <c r="K119" s="37">
        <v>0</v>
      </c>
      <c r="L119" s="29"/>
      <c r="M119" s="38">
        <f t="shared" si="2"/>
        <v>2399.7929999999997</v>
      </c>
    </row>
    <row r="120" spans="2:13" x14ac:dyDescent="0.25">
      <c r="B120" s="33"/>
      <c r="C120" s="39"/>
      <c r="D120" s="33"/>
      <c r="E120" s="40">
        <v>34101</v>
      </c>
      <c r="F120" s="41" t="s">
        <v>90</v>
      </c>
      <c r="G120" s="42"/>
      <c r="H120" s="43">
        <v>381.19200000000001</v>
      </c>
      <c r="I120" s="43">
        <v>137.06299999999999</v>
      </c>
      <c r="J120" s="44">
        <v>381.19200000000001</v>
      </c>
      <c r="K120" s="43">
        <v>0</v>
      </c>
      <c r="L120" s="43"/>
      <c r="M120" s="45">
        <f t="shared" si="2"/>
        <v>244.12900000000002</v>
      </c>
    </row>
    <row r="121" spans="2:13" x14ac:dyDescent="0.25">
      <c r="B121" s="33"/>
      <c r="C121" s="39"/>
      <c r="D121" s="33"/>
      <c r="E121" s="40">
        <v>34401</v>
      </c>
      <c r="F121" s="41" t="s">
        <v>91</v>
      </c>
      <c r="G121" s="42"/>
      <c r="H121" s="43">
        <v>256.5</v>
      </c>
      <c r="I121" s="43">
        <v>0</v>
      </c>
      <c r="J121" s="44">
        <v>256.5</v>
      </c>
      <c r="K121" s="43">
        <v>0</v>
      </c>
      <c r="L121" s="43"/>
      <c r="M121" s="45">
        <f t="shared" si="2"/>
        <v>256.5</v>
      </c>
    </row>
    <row r="122" spans="2:13" x14ac:dyDescent="0.25">
      <c r="B122" s="33"/>
      <c r="C122" s="39"/>
      <c r="D122" s="33"/>
      <c r="E122" s="40">
        <v>34501</v>
      </c>
      <c r="F122" s="41" t="s">
        <v>92</v>
      </c>
      <c r="G122" s="42"/>
      <c r="H122" s="43">
        <v>4076.6390000000001</v>
      </c>
      <c r="I122" s="43">
        <v>2189.5160000000001</v>
      </c>
      <c r="J122" s="44">
        <v>4076.6390000000001</v>
      </c>
      <c r="K122" s="43">
        <v>0</v>
      </c>
      <c r="L122" s="43"/>
      <c r="M122" s="45">
        <f t="shared" si="2"/>
        <v>1887.123</v>
      </c>
    </row>
    <row r="123" spans="2:13" x14ac:dyDescent="0.25">
      <c r="B123" s="33"/>
      <c r="C123" s="39"/>
      <c r="D123" s="33"/>
      <c r="E123" s="40">
        <v>34601</v>
      </c>
      <c r="F123" s="41" t="s">
        <v>93</v>
      </c>
      <c r="G123" s="42"/>
      <c r="H123" s="43">
        <v>3</v>
      </c>
      <c r="I123" s="43">
        <v>0</v>
      </c>
      <c r="J123" s="44">
        <v>3</v>
      </c>
      <c r="K123" s="43">
        <v>0</v>
      </c>
      <c r="L123" s="43"/>
      <c r="M123" s="45">
        <f t="shared" si="2"/>
        <v>3</v>
      </c>
    </row>
    <row r="124" spans="2:13" x14ac:dyDescent="0.25">
      <c r="B124" s="33"/>
      <c r="C124" s="39"/>
      <c r="D124" s="33"/>
      <c r="E124" s="40">
        <v>34701</v>
      </c>
      <c r="F124" s="41" t="s">
        <v>94</v>
      </c>
      <c r="G124" s="42"/>
      <c r="H124" s="43">
        <v>54.802</v>
      </c>
      <c r="I124" s="43">
        <v>45.761000000000003</v>
      </c>
      <c r="J124" s="44">
        <v>54.802</v>
      </c>
      <c r="K124" s="43">
        <v>0</v>
      </c>
      <c r="L124" s="43"/>
      <c r="M124" s="45">
        <f t="shared" si="2"/>
        <v>9.0409999999999968</v>
      </c>
    </row>
    <row r="125" spans="2:13" x14ac:dyDescent="0.25">
      <c r="B125" s="33"/>
      <c r="C125" s="34">
        <v>3500</v>
      </c>
      <c r="D125" s="35" t="s">
        <v>166</v>
      </c>
      <c r="E125" s="34"/>
      <c r="F125" s="36"/>
      <c r="G125" s="29"/>
      <c r="H125" s="37">
        <v>29899.760000000002</v>
      </c>
      <c r="I125" s="37">
        <v>19298.345999999998</v>
      </c>
      <c r="J125" s="37">
        <v>29899.760000000002</v>
      </c>
      <c r="K125" s="37">
        <v>0</v>
      </c>
      <c r="L125" s="29"/>
      <c r="M125" s="38">
        <f t="shared" si="2"/>
        <v>10601.414000000004</v>
      </c>
    </row>
    <row r="126" spans="2:13" ht="30" x14ac:dyDescent="0.25">
      <c r="B126" s="33"/>
      <c r="C126" s="39"/>
      <c r="D126" s="33"/>
      <c r="E126" s="40">
        <v>35101</v>
      </c>
      <c r="F126" s="41" t="s">
        <v>95</v>
      </c>
      <c r="G126" s="42"/>
      <c r="H126" s="43">
        <v>11738.386</v>
      </c>
      <c r="I126" s="43">
        <v>5403.357</v>
      </c>
      <c r="J126" s="44">
        <v>11738.386</v>
      </c>
      <c r="K126" s="43">
        <v>0</v>
      </c>
      <c r="L126" s="43"/>
      <c r="M126" s="45">
        <f t="shared" si="2"/>
        <v>6335.0290000000005</v>
      </c>
    </row>
    <row r="127" spans="2:13" x14ac:dyDescent="0.25">
      <c r="B127" s="33"/>
      <c r="C127" s="39"/>
      <c r="D127" s="33"/>
      <c r="E127" s="40">
        <v>35201</v>
      </c>
      <c r="F127" s="41" t="s">
        <v>96</v>
      </c>
      <c r="G127" s="42"/>
      <c r="H127" s="43">
        <v>996.38599999999997</v>
      </c>
      <c r="I127" s="43">
        <v>316.92599999999999</v>
      </c>
      <c r="J127" s="44">
        <v>996.38599999999997</v>
      </c>
      <c r="K127" s="43">
        <v>0</v>
      </c>
      <c r="L127" s="43"/>
      <c r="M127" s="45">
        <f t="shared" si="2"/>
        <v>679.46</v>
      </c>
    </row>
    <row r="128" spans="2:13" x14ac:dyDescent="0.25">
      <c r="B128" s="33"/>
      <c r="C128" s="39"/>
      <c r="D128" s="33"/>
      <c r="E128" s="40">
        <v>35301</v>
      </c>
      <c r="F128" s="41" t="s">
        <v>97</v>
      </c>
      <c r="G128" s="42"/>
      <c r="H128" s="43">
        <v>3.8010000000000002</v>
      </c>
      <c r="I128" s="43">
        <v>2.855</v>
      </c>
      <c r="J128" s="44">
        <v>3.8010000000000002</v>
      </c>
      <c r="K128" s="43">
        <v>0</v>
      </c>
      <c r="L128" s="43"/>
      <c r="M128" s="45">
        <f t="shared" si="2"/>
        <v>0.94600000000000017</v>
      </c>
    </row>
    <row r="129" spans="2:13" ht="30" x14ac:dyDescent="0.25">
      <c r="B129" s="33"/>
      <c r="C129" s="39"/>
      <c r="D129" s="33"/>
      <c r="E129" s="40">
        <v>35501</v>
      </c>
      <c r="F129" s="41" t="s">
        <v>98</v>
      </c>
      <c r="G129" s="42"/>
      <c r="H129" s="43">
        <v>2148.9229999999998</v>
      </c>
      <c r="I129" s="43">
        <v>1363.08</v>
      </c>
      <c r="J129" s="44">
        <v>2148.9229999999998</v>
      </c>
      <c r="K129" s="43">
        <v>0</v>
      </c>
      <c r="L129" s="43"/>
      <c r="M129" s="45">
        <f t="shared" si="2"/>
        <v>785.84299999999985</v>
      </c>
    </row>
    <row r="130" spans="2:13" x14ac:dyDescent="0.25">
      <c r="B130" s="33"/>
      <c r="C130" s="39"/>
      <c r="D130" s="33"/>
      <c r="E130" s="40">
        <v>35701</v>
      </c>
      <c r="F130" s="41" t="s">
        <v>99</v>
      </c>
      <c r="G130" s="42"/>
      <c r="H130" s="43">
        <v>4120.6970000000001</v>
      </c>
      <c r="I130" s="43">
        <v>3963.826</v>
      </c>
      <c r="J130" s="44">
        <v>4120.6970000000001</v>
      </c>
      <c r="K130" s="43">
        <v>0</v>
      </c>
      <c r="L130" s="43"/>
      <c r="M130" s="45">
        <f t="shared" si="2"/>
        <v>156.87100000000009</v>
      </c>
    </row>
    <row r="131" spans="2:13" x14ac:dyDescent="0.25">
      <c r="B131" s="33"/>
      <c r="C131" s="39"/>
      <c r="D131" s="33"/>
      <c r="E131" s="40">
        <v>35801</v>
      </c>
      <c r="F131" s="41" t="s">
        <v>100</v>
      </c>
      <c r="G131" s="42"/>
      <c r="H131" s="43">
        <v>10705.133</v>
      </c>
      <c r="I131" s="43">
        <v>8182.9669999999996</v>
      </c>
      <c r="J131" s="44">
        <v>10705.133</v>
      </c>
      <c r="K131" s="43">
        <v>0</v>
      </c>
      <c r="L131" s="43"/>
      <c r="M131" s="45">
        <f t="shared" si="2"/>
        <v>2522.1660000000002</v>
      </c>
    </row>
    <row r="132" spans="2:13" x14ac:dyDescent="0.25">
      <c r="B132" s="33"/>
      <c r="C132" s="39"/>
      <c r="D132" s="33"/>
      <c r="E132" s="40">
        <v>35901</v>
      </c>
      <c r="F132" s="41" t="s">
        <v>101</v>
      </c>
      <c r="G132" s="42"/>
      <c r="H132" s="43">
        <v>186.434</v>
      </c>
      <c r="I132" s="43">
        <v>65.334999999999994</v>
      </c>
      <c r="J132" s="44">
        <v>186.434</v>
      </c>
      <c r="K132" s="43">
        <v>0</v>
      </c>
      <c r="L132" s="43"/>
      <c r="M132" s="45">
        <f t="shared" si="2"/>
        <v>121.099</v>
      </c>
    </row>
    <row r="133" spans="2:13" x14ac:dyDescent="0.25">
      <c r="B133" s="33"/>
      <c r="C133" s="34">
        <v>3600</v>
      </c>
      <c r="D133" s="35" t="s">
        <v>167</v>
      </c>
      <c r="E133" s="34"/>
      <c r="F133" s="36"/>
      <c r="G133" s="29"/>
      <c r="H133" s="37">
        <v>84971.862999999998</v>
      </c>
      <c r="I133" s="37">
        <v>52785.084000000003</v>
      </c>
      <c r="J133" s="37">
        <v>84971.862999999998</v>
      </c>
      <c r="K133" s="37">
        <v>0</v>
      </c>
      <c r="L133" s="29"/>
      <c r="M133" s="38">
        <f t="shared" si="2"/>
        <v>32186.778999999995</v>
      </c>
    </row>
    <row r="134" spans="2:13" x14ac:dyDescent="0.25">
      <c r="B134" s="33"/>
      <c r="C134" s="39"/>
      <c r="D134" s="33"/>
      <c r="E134" s="40">
        <v>36101</v>
      </c>
      <c r="F134" s="41" t="s">
        <v>102</v>
      </c>
      <c r="G134" s="42"/>
      <c r="H134" s="43">
        <v>80411.862999999998</v>
      </c>
      <c r="I134" s="43">
        <v>51601.084000000003</v>
      </c>
      <c r="J134" s="44">
        <v>80411.862999999998</v>
      </c>
      <c r="K134" s="43">
        <v>0</v>
      </c>
      <c r="L134" s="43"/>
      <c r="M134" s="45">
        <f t="shared" si="2"/>
        <v>28810.778999999995</v>
      </c>
    </row>
    <row r="135" spans="2:13" x14ac:dyDescent="0.25">
      <c r="B135" s="33"/>
      <c r="C135" s="39"/>
      <c r="D135" s="33"/>
      <c r="E135" s="40">
        <v>36901</v>
      </c>
      <c r="F135" s="41" t="s">
        <v>103</v>
      </c>
      <c r="G135" s="42"/>
      <c r="H135" s="43">
        <v>4560</v>
      </c>
      <c r="I135" s="43">
        <v>1184</v>
      </c>
      <c r="J135" s="44">
        <v>4560</v>
      </c>
      <c r="K135" s="43">
        <v>0</v>
      </c>
      <c r="L135" s="43"/>
      <c r="M135" s="45">
        <f t="shared" si="2"/>
        <v>3376</v>
      </c>
    </row>
    <row r="136" spans="2:13" x14ac:dyDescent="0.25">
      <c r="B136" s="33"/>
      <c r="C136" s="34">
        <v>3700</v>
      </c>
      <c r="D136" s="35" t="s">
        <v>168</v>
      </c>
      <c r="E136" s="34"/>
      <c r="F136" s="36"/>
      <c r="G136" s="29"/>
      <c r="H136" s="37">
        <v>31293.421000000006</v>
      </c>
      <c r="I136" s="37">
        <v>16347.359999999999</v>
      </c>
      <c r="J136" s="37">
        <v>31293.421000000006</v>
      </c>
      <c r="K136" s="37">
        <v>0</v>
      </c>
      <c r="L136" s="29"/>
      <c r="M136" s="38">
        <f t="shared" si="2"/>
        <v>14946.061000000007</v>
      </c>
    </row>
    <row r="137" spans="2:13" x14ac:dyDescent="0.25">
      <c r="B137" s="33"/>
      <c r="C137" s="39"/>
      <c r="D137" s="33"/>
      <c r="E137" s="40">
        <v>37101</v>
      </c>
      <c r="F137" s="41" t="s">
        <v>104</v>
      </c>
      <c r="G137" s="42"/>
      <c r="H137" s="43">
        <v>2722.6880000000001</v>
      </c>
      <c r="I137" s="43">
        <v>1154.146</v>
      </c>
      <c r="J137" s="44">
        <v>2722.6880000000001</v>
      </c>
      <c r="K137" s="43">
        <v>0</v>
      </c>
      <c r="L137" s="43"/>
      <c r="M137" s="45">
        <f t="shared" si="2"/>
        <v>1568.5420000000001</v>
      </c>
    </row>
    <row r="138" spans="2:13" ht="30" x14ac:dyDescent="0.25">
      <c r="B138" s="33"/>
      <c r="C138" s="39"/>
      <c r="D138" s="33"/>
      <c r="E138" s="40">
        <v>37104</v>
      </c>
      <c r="F138" s="41" t="s">
        <v>105</v>
      </c>
      <c r="G138" s="42"/>
      <c r="H138" s="43">
        <v>7458.8320000000003</v>
      </c>
      <c r="I138" s="43">
        <v>4112.9740000000002</v>
      </c>
      <c r="J138" s="44">
        <v>7458.8320000000003</v>
      </c>
      <c r="K138" s="43">
        <v>0</v>
      </c>
      <c r="L138" s="43"/>
      <c r="M138" s="45">
        <f t="shared" si="2"/>
        <v>3345.8580000000002</v>
      </c>
    </row>
    <row r="139" spans="2:13" ht="30" x14ac:dyDescent="0.25">
      <c r="B139" s="33"/>
      <c r="C139" s="39"/>
      <c r="D139" s="33"/>
      <c r="E139" s="40">
        <v>37106</v>
      </c>
      <c r="F139" s="41" t="s">
        <v>106</v>
      </c>
      <c r="G139" s="42"/>
      <c r="H139" s="43">
        <v>2425.4679999999998</v>
      </c>
      <c r="I139" s="43">
        <v>1949.9280000000001</v>
      </c>
      <c r="J139" s="44">
        <v>2425.4679999999998</v>
      </c>
      <c r="K139" s="43">
        <v>0</v>
      </c>
      <c r="L139" s="43"/>
      <c r="M139" s="45">
        <f t="shared" ref="M139:M194" si="3">+H139-I139-K139</f>
        <v>475.53999999999974</v>
      </c>
    </row>
    <row r="140" spans="2:13" x14ac:dyDescent="0.25">
      <c r="B140" s="33"/>
      <c r="C140" s="39"/>
      <c r="D140" s="33"/>
      <c r="E140" s="40">
        <v>37201</v>
      </c>
      <c r="F140" s="41" t="s">
        <v>107</v>
      </c>
      <c r="G140" s="42"/>
      <c r="H140" s="43">
        <v>9344.4179999999997</v>
      </c>
      <c r="I140" s="43">
        <v>5314.7740000000003</v>
      </c>
      <c r="J140" s="44">
        <v>9344.4179999999997</v>
      </c>
      <c r="K140" s="43">
        <v>0</v>
      </c>
      <c r="L140" s="43"/>
      <c r="M140" s="45">
        <f t="shared" si="3"/>
        <v>4029.6439999999993</v>
      </c>
    </row>
    <row r="141" spans="2:13" ht="30" x14ac:dyDescent="0.25">
      <c r="B141" s="33"/>
      <c r="C141" s="39"/>
      <c r="D141" s="33"/>
      <c r="E141" s="40">
        <v>37204</v>
      </c>
      <c r="F141" s="41" t="s">
        <v>108</v>
      </c>
      <c r="G141" s="42"/>
      <c r="H141" s="43">
        <v>164.11600000000001</v>
      </c>
      <c r="I141" s="43">
        <v>0</v>
      </c>
      <c r="J141" s="44">
        <v>164.11600000000001</v>
      </c>
      <c r="K141" s="43">
        <v>0</v>
      </c>
      <c r="L141" s="43"/>
      <c r="M141" s="45">
        <f t="shared" si="3"/>
        <v>164.11600000000001</v>
      </c>
    </row>
    <row r="142" spans="2:13" x14ac:dyDescent="0.25">
      <c r="B142" s="33"/>
      <c r="C142" s="39"/>
      <c r="D142" s="33"/>
      <c r="E142" s="40">
        <v>37207</v>
      </c>
      <c r="F142" s="41" t="s">
        <v>109</v>
      </c>
      <c r="G142" s="42"/>
      <c r="H142" s="43">
        <v>177.49100000000001</v>
      </c>
      <c r="I142" s="43">
        <v>152.71199999999999</v>
      </c>
      <c r="J142" s="44">
        <v>177.49100000000001</v>
      </c>
      <c r="K142" s="43">
        <v>0</v>
      </c>
      <c r="L142" s="43"/>
      <c r="M142" s="45">
        <f t="shared" si="3"/>
        <v>24.779000000000025</v>
      </c>
    </row>
    <row r="143" spans="2:13" x14ac:dyDescent="0.25">
      <c r="B143" s="33"/>
      <c r="C143" s="39"/>
      <c r="D143" s="33"/>
      <c r="E143" s="40">
        <v>37501</v>
      </c>
      <c r="F143" s="41" t="s">
        <v>110</v>
      </c>
      <c r="G143" s="42"/>
      <c r="H143" s="43">
        <v>7336.6940000000004</v>
      </c>
      <c r="I143" s="43">
        <v>3132.1320000000001</v>
      </c>
      <c r="J143" s="44">
        <v>7336.6940000000004</v>
      </c>
      <c r="K143" s="43">
        <v>0</v>
      </c>
      <c r="L143" s="43"/>
      <c r="M143" s="45">
        <f t="shared" si="3"/>
        <v>4204.5619999999999</v>
      </c>
    </row>
    <row r="144" spans="2:13" ht="30" x14ac:dyDescent="0.25">
      <c r="B144" s="33"/>
      <c r="C144" s="39"/>
      <c r="D144" s="33"/>
      <c r="E144" s="40">
        <v>37504</v>
      </c>
      <c r="F144" s="41" t="s">
        <v>111</v>
      </c>
      <c r="G144" s="42"/>
      <c r="H144" s="43">
        <v>109.64400000000001</v>
      </c>
      <c r="I144" s="43">
        <v>0.77600000000000002</v>
      </c>
      <c r="J144" s="44">
        <v>109.64400000000001</v>
      </c>
      <c r="K144" s="43">
        <v>0</v>
      </c>
      <c r="L144" s="43"/>
      <c r="M144" s="45">
        <f t="shared" si="3"/>
        <v>108.86800000000001</v>
      </c>
    </row>
    <row r="145" spans="2:13" ht="30" x14ac:dyDescent="0.25">
      <c r="B145" s="33"/>
      <c r="C145" s="39"/>
      <c r="D145" s="33"/>
      <c r="E145" s="40">
        <v>37602</v>
      </c>
      <c r="F145" s="41" t="s">
        <v>112</v>
      </c>
      <c r="G145" s="42"/>
      <c r="H145" s="43">
        <v>1344.07</v>
      </c>
      <c r="I145" s="43">
        <v>529.91800000000001</v>
      </c>
      <c r="J145" s="44">
        <v>1344.07</v>
      </c>
      <c r="K145" s="43">
        <v>0</v>
      </c>
      <c r="L145" s="43"/>
      <c r="M145" s="45">
        <f t="shared" si="3"/>
        <v>814.15199999999993</v>
      </c>
    </row>
    <row r="146" spans="2:13" ht="30" x14ac:dyDescent="0.25">
      <c r="B146" s="33"/>
      <c r="C146" s="39"/>
      <c r="D146" s="33"/>
      <c r="E146" s="40">
        <v>37801</v>
      </c>
      <c r="F146" s="41" t="s">
        <v>113</v>
      </c>
      <c r="G146" s="42"/>
      <c r="H146" s="43">
        <v>210</v>
      </c>
      <c r="I146" s="43">
        <v>0</v>
      </c>
      <c r="J146" s="44">
        <v>210</v>
      </c>
      <c r="K146" s="43">
        <v>0</v>
      </c>
      <c r="L146" s="43"/>
      <c r="M146" s="45">
        <f t="shared" si="3"/>
        <v>210</v>
      </c>
    </row>
    <row r="147" spans="2:13" x14ac:dyDescent="0.25">
      <c r="B147" s="33"/>
      <c r="C147" s="34">
        <v>3800</v>
      </c>
      <c r="D147" s="35" t="s">
        <v>169</v>
      </c>
      <c r="E147" s="34"/>
      <c r="F147" s="36"/>
      <c r="G147" s="29"/>
      <c r="H147" s="37">
        <v>1636.0409999999999</v>
      </c>
      <c r="I147" s="37">
        <v>625.23800000000006</v>
      </c>
      <c r="J147" s="37">
        <v>1636.0409999999999</v>
      </c>
      <c r="K147" s="37">
        <v>0</v>
      </c>
      <c r="L147" s="29"/>
      <c r="M147" s="38">
        <f t="shared" si="3"/>
        <v>1010.8029999999999</v>
      </c>
    </row>
    <row r="148" spans="2:13" x14ac:dyDescent="0.25">
      <c r="B148" s="33"/>
      <c r="C148" s="39"/>
      <c r="D148" s="33"/>
      <c r="E148" s="40">
        <v>38201</v>
      </c>
      <c r="F148" s="41" t="s">
        <v>114</v>
      </c>
      <c r="G148" s="42"/>
      <c r="H148" s="43">
        <v>28.803999999999998</v>
      </c>
      <c r="I148" s="43">
        <v>0</v>
      </c>
      <c r="J148" s="44">
        <v>28.803999999999998</v>
      </c>
      <c r="K148" s="43">
        <v>0</v>
      </c>
      <c r="L148" s="43"/>
      <c r="M148" s="45">
        <f t="shared" si="3"/>
        <v>28.803999999999998</v>
      </c>
    </row>
    <row r="149" spans="2:13" x14ac:dyDescent="0.25">
      <c r="B149" s="33"/>
      <c r="C149" s="39"/>
      <c r="D149" s="33"/>
      <c r="E149" s="40">
        <v>38301</v>
      </c>
      <c r="F149" s="41" t="s">
        <v>115</v>
      </c>
      <c r="G149" s="42"/>
      <c r="H149" s="43">
        <v>722.74900000000002</v>
      </c>
      <c r="I149" s="43">
        <v>177.22800000000001</v>
      </c>
      <c r="J149" s="44">
        <v>722.74900000000002</v>
      </c>
      <c r="K149" s="43">
        <v>0</v>
      </c>
      <c r="L149" s="43"/>
      <c r="M149" s="45">
        <f t="shared" si="3"/>
        <v>545.52099999999996</v>
      </c>
    </row>
    <row r="150" spans="2:13" x14ac:dyDescent="0.25">
      <c r="B150" s="33"/>
      <c r="C150" s="39"/>
      <c r="D150" s="33"/>
      <c r="E150" s="40">
        <v>38401</v>
      </c>
      <c r="F150" s="41" t="s">
        <v>116</v>
      </c>
      <c r="G150" s="42"/>
      <c r="H150" s="43">
        <v>547.41999999999996</v>
      </c>
      <c r="I150" s="43">
        <v>363.78899999999999</v>
      </c>
      <c r="J150" s="44">
        <v>547.41999999999996</v>
      </c>
      <c r="K150" s="43">
        <v>0</v>
      </c>
      <c r="L150" s="43"/>
      <c r="M150" s="45">
        <f t="shared" si="3"/>
        <v>183.63099999999997</v>
      </c>
    </row>
    <row r="151" spans="2:13" x14ac:dyDescent="0.25">
      <c r="B151" s="33"/>
      <c r="C151" s="39"/>
      <c r="D151" s="33"/>
      <c r="E151" s="40">
        <v>38501</v>
      </c>
      <c r="F151" s="41" t="s">
        <v>117</v>
      </c>
      <c r="G151" s="42"/>
      <c r="H151" s="43">
        <v>337.06799999999998</v>
      </c>
      <c r="I151" s="43">
        <v>84.221000000000004</v>
      </c>
      <c r="J151" s="44">
        <v>337.06799999999998</v>
      </c>
      <c r="K151" s="43">
        <v>0</v>
      </c>
      <c r="L151" s="43"/>
      <c r="M151" s="45">
        <f t="shared" si="3"/>
        <v>252.84699999999998</v>
      </c>
    </row>
    <row r="152" spans="2:13" x14ac:dyDescent="0.25">
      <c r="B152" s="33"/>
      <c r="C152" s="34">
        <v>3900</v>
      </c>
      <c r="D152" s="35" t="s">
        <v>170</v>
      </c>
      <c r="E152" s="34"/>
      <c r="F152" s="36"/>
      <c r="G152" s="29"/>
      <c r="H152" s="37">
        <v>168768.33499999999</v>
      </c>
      <c r="I152" s="37">
        <v>159520.19500000001</v>
      </c>
      <c r="J152" s="37">
        <v>168768.33499999999</v>
      </c>
      <c r="K152" s="37">
        <v>0</v>
      </c>
      <c r="L152" s="29"/>
      <c r="M152" s="38">
        <f t="shared" si="3"/>
        <v>9248.1399999999849</v>
      </c>
    </row>
    <row r="153" spans="2:13" x14ac:dyDescent="0.25">
      <c r="B153" s="33"/>
      <c r="C153" s="39"/>
      <c r="D153" s="33"/>
      <c r="E153" s="40">
        <v>39202</v>
      </c>
      <c r="F153" s="41" t="s">
        <v>118</v>
      </c>
      <c r="G153" s="42"/>
      <c r="H153" s="43">
        <v>149466.856</v>
      </c>
      <c r="I153" s="43">
        <v>141117.77499999999</v>
      </c>
      <c r="J153" s="44">
        <v>149466.856</v>
      </c>
      <c r="K153" s="43">
        <v>0</v>
      </c>
      <c r="L153" s="43"/>
      <c r="M153" s="45">
        <f t="shared" si="3"/>
        <v>8349.0810000000056</v>
      </c>
    </row>
    <row r="154" spans="2:13" x14ac:dyDescent="0.25">
      <c r="B154" s="33"/>
      <c r="C154" s="39"/>
      <c r="D154" s="33"/>
      <c r="E154" s="40">
        <v>39301</v>
      </c>
      <c r="F154" s="41" t="s">
        <v>119</v>
      </c>
      <c r="G154" s="42"/>
      <c r="H154" s="43">
        <v>129</v>
      </c>
      <c r="I154" s="43">
        <v>10.678000000000001</v>
      </c>
      <c r="J154" s="44">
        <v>129</v>
      </c>
      <c r="K154" s="43">
        <v>0</v>
      </c>
      <c r="L154" s="43"/>
      <c r="M154" s="45">
        <f t="shared" si="3"/>
        <v>118.322</v>
      </c>
    </row>
    <row r="155" spans="2:13" x14ac:dyDescent="0.25">
      <c r="B155" s="33"/>
      <c r="C155" s="39"/>
      <c r="D155" s="33"/>
      <c r="E155" s="40">
        <v>39801</v>
      </c>
      <c r="F155" s="41" t="s">
        <v>121</v>
      </c>
      <c r="G155" s="42"/>
      <c r="H155" s="43">
        <v>18305.531999999999</v>
      </c>
      <c r="I155" s="43">
        <v>17936.741999999998</v>
      </c>
      <c r="J155" s="44">
        <v>18305.531999999999</v>
      </c>
      <c r="K155" s="43">
        <v>0</v>
      </c>
      <c r="L155" s="43"/>
      <c r="M155" s="45">
        <f t="shared" si="3"/>
        <v>368.79000000000087</v>
      </c>
    </row>
    <row r="156" spans="2:13" x14ac:dyDescent="0.25">
      <c r="B156" s="33"/>
      <c r="C156" s="39"/>
      <c r="D156" s="33"/>
      <c r="E156" s="40">
        <v>39904</v>
      </c>
      <c r="F156" s="41" t="s">
        <v>122</v>
      </c>
      <c r="G156" s="42"/>
      <c r="H156" s="43">
        <v>866.947</v>
      </c>
      <c r="I156" s="43">
        <v>455</v>
      </c>
      <c r="J156" s="44">
        <v>866.947</v>
      </c>
      <c r="K156" s="43">
        <v>0</v>
      </c>
      <c r="L156" s="43"/>
      <c r="M156" s="45">
        <f t="shared" si="3"/>
        <v>411.947</v>
      </c>
    </row>
    <row r="157" spans="2:13" x14ac:dyDescent="0.25">
      <c r="B157" s="26" t="s">
        <v>123</v>
      </c>
      <c r="C157" s="27"/>
      <c r="D157" s="27"/>
      <c r="E157" s="27"/>
      <c r="F157" s="28"/>
      <c r="G157" s="29"/>
      <c r="H157" s="30">
        <v>1145930.8840000001</v>
      </c>
      <c r="I157" s="30">
        <v>1143675.335</v>
      </c>
      <c r="J157" s="30"/>
      <c r="K157" s="30">
        <v>0</v>
      </c>
      <c r="L157" s="29"/>
      <c r="M157" s="32">
        <f t="shared" si="3"/>
        <v>2255.5490000001155</v>
      </c>
    </row>
    <row r="158" spans="2:13" x14ac:dyDescent="0.25">
      <c r="B158" s="26" t="s">
        <v>57</v>
      </c>
      <c r="C158" s="27"/>
      <c r="D158" s="27"/>
      <c r="E158" s="27"/>
      <c r="F158" s="28"/>
      <c r="G158" s="29"/>
      <c r="H158" s="30">
        <v>28298.791000000001</v>
      </c>
      <c r="I158" s="30">
        <v>27749.441999999999</v>
      </c>
      <c r="J158" s="30"/>
      <c r="K158" s="30">
        <v>0</v>
      </c>
      <c r="L158" s="29"/>
      <c r="M158" s="32">
        <f t="shared" si="3"/>
        <v>549.34900000000198</v>
      </c>
    </row>
    <row r="159" spans="2:13" x14ac:dyDescent="0.25">
      <c r="B159" s="33"/>
      <c r="C159" s="34">
        <v>3900</v>
      </c>
      <c r="D159" s="35" t="s">
        <v>170</v>
      </c>
      <c r="E159" s="34"/>
      <c r="F159" s="36"/>
      <c r="G159" s="29"/>
      <c r="H159" s="37">
        <v>28298.791000000001</v>
      </c>
      <c r="I159" s="37">
        <v>27749.441999999999</v>
      </c>
      <c r="J159" s="37">
        <v>28298.791000000001</v>
      </c>
      <c r="K159" s="37">
        <v>0</v>
      </c>
      <c r="L159" s="29"/>
      <c r="M159" s="38">
        <f t="shared" si="3"/>
        <v>549.34900000000198</v>
      </c>
    </row>
    <row r="160" spans="2:13" x14ac:dyDescent="0.25">
      <c r="B160" s="33"/>
      <c r="C160" s="39"/>
      <c r="D160" s="33"/>
      <c r="E160" s="40">
        <v>39401</v>
      </c>
      <c r="F160" s="41" t="s">
        <v>120</v>
      </c>
      <c r="G160" s="42"/>
      <c r="H160" s="43">
        <v>27548.662</v>
      </c>
      <c r="I160" s="43">
        <v>27460.805</v>
      </c>
      <c r="J160" s="44">
        <v>27548.662</v>
      </c>
      <c r="K160" s="43">
        <v>0</v>
      </c>
      <c r="L160" s="43"/>
      <c r="M160" s="45">
        <f>+H160-I160-K160</f>
        <v>87.856999999999971</v>
      </c>
    </row>
    <row r="161" spans="2:13" x14ac:dyDescent="0.25">
      <c r="B161" s="33"/>
      <c r="C161" s="39"/>
      <c r="D161" s="33"/>
      <c r="E161" s="40">
        <v>39501</v>
      </c>
      <c r="F161" s="41" t="s">
        <v>124</v>
      </c>
      <c r="G161" s="42"/>
      <c r="H161" s="43">
        <v>750.12900000000002</v>
      </c>
      <c r="I161" s="43">
        <v>288.637</v>
      </c>
      <c r="J161" s="44">
        <v>750.12900000000002</v>
      </c>
      <c r="K161" s="43">
        <v>0</v>
      </c>
      <c r="L161" s="43"/>
      <c r="M161" s="45">
        <f t="shared" si="3"/>
        <v>461.49200000000002</v>
      </c>
    </row>
    <row r="162" spans="2:13" x14ac:dyDescent="0.25">
      <c r="B162" s="26" t="s">
        <v>125</v>
      </c>
      <c r="C162" s="27"/>
      <c r="D162" s="27"/>
      <c r="E162" s="27"/>
      <c r="F162" s="28"/>
      <c r="G162" s="29"/>
      <c r="H162" s="30">
        <v>1117632.0930000001</v>
      </c>
      <c r="I162" s="30">
        <v>1115925.8929999999</v>
      </c>
      <c r="J162" s="30">
        <v>1117632.0930000001</v>
      </c>
      <c r="K162" s="30">
        <v>0</v>
      </c>
      <c r="L162" s="29"/>
      <c r="M162" s="32">
        <f t="shared" si="3"/>
        <v>1706.2000000001863</v>
      </c>
    </row>
    <row r="163" spans="2:13" x14ac:dyDescent="0.25">
      <c r="B163" s="33"/>
      <c r="C163" s="34">
        <v>4400</v>
      </c>
      <c r="D163" s="35" t="s">
        <v>171</v>
      </c>
      <c r="E163" s="34"/>
      <c r="F163" s="36"/>
      <c r="G163" s="29"/>
      <c r="H163" s="37">
        <v>1986.56</v>
      </c>
      <c r="I163" s="37">
        <v>1376.5880000000002</v>
      </c>
      <c r="J163" s="37">
        <v>1986.56</v>
      </c>
      <c r="K163" s="37">
        <v>0</v>
      </c>
      <c r="L163" s="29"/>
      <c r="M163" s="38">
        <f t="shared" si="3"/>
        <v>609.97199999999975</v>
      </c>
    </row>
    <row r="164" spans="2:13" x14ac:dyDescent="0.25">
      <c r="B164" s="33"/>
      <c r="C164" s="39"/>
      <c r="D164" s="33"/>
      <c r="E164" s="40">
        <v>44103</v>
      </c>
      <c r="F164" s="41" t="s">
        <v>126</v>
      </c>
      <c r="G164" s="42"/>
      <c r="H164" s="43">
        <v>1236.56</v>
      </c>
      <c r="I164" s="43">
        <v>717.21500000000003</v>
      </c>
      <c r="J164" s="44">
        <v>1236.56</v>
      </c>
      <c r="K164" s="43">
        <v>0</v>
      </c>
      <c r="L164" s="43"/>
      <c r="M164" s="45">
        <f t="shared" si="3"/>
        <v>519.34499999999991</v>
      </c>
    </row>
    <row r="165" spans="2:13" x14ac:dyDescent="0.25">
      <c r="B165" s="33"/>
      <c r="C165" s="39"/>
      <c r="D165" s="33"/>
      <c r="E165" s="40">
        <v>44106</v>
      </c>
      <c r="F165" s="41" t="s">
        <v>127</v>
      </c>
      <c r="G165" s="42"/>
      <c r="H165" s="43">
        <v>750</v>
      </c>
      <c r="I165" s="43">
        <v>659.37300000000005</v>
      </c>
      <c r="J165" s="44">
        <v>750</v>
      </c>
      <c r="K165" s="43">
        <v>0</v>
      </c>
      <c r="L165" s="43"/>
      <c r="M165" s="45">
        <f t="shared" si="3"/>
        <v>90.626999999999953</v>
      </c>
    </row>
    <row r="166" spans="2:13" x14ac:dyDescent="0.25">
      <c r="B166" s="33"/>
      <c r="C166" s="34">
        <v>4600</v>
      </c>
      <c r="D166" s="35" t="s">
        <v>172</v>
      </c>
      <c r="E166" s="34"/>
      <c r="F166" s="36"/>
      <c r="G166" s="29"/>
      <c r="H166" s="37">
        <v>1114988.5330000001</v>
      </c>
      <c r="I166" s="37">
        <v>1114402.7749999999</v>
      </c>
      <c r="J166" s="37">
        <v>1114988.5330000001</v>
      </c>
      <c r="K166" s="37">
        <v>0</v>
      </c>
      <c r="L166" s="29"/>
      <c r="M166" s="38">
        <f t="shared" si="3"/>
        <v>585.75800000014715</v>
      </c>
    </row>
    <row r="167" spans="2:13" x14ac:dyDescent="0.25">
      <c r="B167" s="33"/>
      <c r="C167" s="39"/>
      <c r="D167" s="33"/>
      <c r="E167" s="40">
        <v>46101</v>
      </c>
      <c r="F167" s="41" t="s">
        <v>128</v>
      </c>
      <c r="G167" s="42"/>
      <c r="H167" s="43">
        <v>1114988.5330000001</v>
      </c>
      <c r="I167" s="43">
        <v>1114402.7749999999</v>
      </c>
      <c r="J167" s="44">
        <v>1114988.5330000001</v>
      </c>
      <c r="K167" s="43">
        <v>0</v>
      </c>
      <c r="L167" s="43"/>
      <c r="M167" s="45">
        <f t="shared" si="3"/>
        <v>585.75800000014715</v>
      </c>
    </row>
    <row r="168" spans="2:13" x14ac:dyDescent="0.25">
      <c r="B168" s="33"/>
      <c r="C168" s="34">
        <v>4800</v>
      </c>
      <c r="D168" s="35" t="s">
        <v>173</v>
      </c>
      <c r="E168" s="34"/>
      <c r="F168" s="36"/>
      <c r="G168" s="29"/>
      <c r="H168" s="37">
        <v>300</v>
      </c>
      <c r="I168" s="37">
        <v>0</v>
      </c>
      <c r="J168" s="37">
        <v>300</v>
      </c>
      <c r="K168" s="37">
        <v>0</v>
      </c>
      <c r="L168" s="29"/>
      <c r="M168" s="38">
        <f t="shared" si="3"/>
        <v>300</v>
      </c>
    </row>
    <row r="169" spans="2:13" x14ac:dyDescent="0.25">
      <c r="B169" s="33"/>
      <c r="C169" s="39"/>
      <c r="D169" s="33"/>
      <c r="E169" s="40">
        <v>48101</v>
      </c>
      <c r="F169" s="41" t="s">
        <v>129</v>
      </c>
      <c r="G169" s="42"/>
      <c r="H169" s="43">
        <v>300</v>
      </c>
      <c r="I169" s="43">
        <v>0</v>
      </c>
      <c r="J169" s="44">
        <v>300</v>
      </c>
      <c r="K169" s="43">
        <v>0</v>
      </c>
      <c r="L169" s="43"/>
      <c r="M169" s="45">
        <f t="shared" si="3"/>
        <v>300</v>
      </c>
    </row>
    <row r="170" spans="2:13" x14ac:dyDescent="0.25">
      <c r="B170" s="33"/>
      <c r="C170" s="34">
        <v>4900</v>
      </c>
      <c r="D170" s="35" t="s">
        <v>174</v>
      </c>
      <c r="E170" s="34"/>
      <c r="F170" s="36"/>
      <c r="G170" s="29"/>
      <c r="H170" s="37">
        <v>357</v>
      </c>
      <c r="I170" s="37">
        <v>146.53</v>
      </c>
      <c r="J170" s="37">
        <v>357</v>
      </c>
      <c r="K170" s="37">
        <v>0</v>
      </c>
      <c r="L170" s="29"/>
      <c r="M170" s="38">
        <f t="shared" si="3"/>
        <v>210.47</v>
      </c>
    </row>
    <row r="171" spans="2:13" x14ac:dyDescent="0.25">
      <c r="B171" s="33"/>
      <c r="C171" s="39"/>
      <c r="D171" s="33"/>
      <c r="E171" s="40">
        <v>49201</v>
      </c>
      <c r="F171" s="41" t="s">
        <v>130</v>
      </c>
      <c r="G171" s="42"/>
      <c r="H171" s="43">
        <v>357</v>
      </c>
      <c r="I171" s="43">
        <v>146.53</v>
      </c>
      <c r="J171" s="44">
        <v>357</v>
      </c>
      <c r="K171" s="43">
        <v>0</v>
      </c>
      <c r="L171" s="43"/>
      <c r="M171" s="45">
        <f t="shared" si="3"/>
        <v>210.47</v>
      </c>
    </row>
    <row r="172" spans="2:13" x14ac:dyDescent="0.25">
      <c r="B172" s="21" t="s">
        <v>131</v>
      </c>
      <c r="C172" s="22"/>
      <c r="D172" s="21"/>
      <c r="E172" s="22"/>
      <c r="F172" s="23"/>
      <c r="G172" s="17"/>
      <c r="H172" s="24">
        <v>13172.084999999999</v>
      </c>
      <c r="I172" s="24">
        <v>199.506</v>
      </c>
      <c r="J172" s="24"/>
      <c r="K172" s="24">
        <v>0</v>
      </c>
      <c r="L172" s="17"/>
      <c r="M172" s="25">
        <f t="shared" si="3"/>
        <v>12972.579</v>
      </c>
    </row>
    <row r="173" spans="2:13" x14ac:dyDescent="0.25">
      <c r="B173" s="26" t="s">
        <v>132</v>
      </c>
      <c r="C173" s="27"/>
      <c r="D173" s="27"/>
      <c r="E173" s="27"/>
      <c r="F173" s="28"/>
      <c r="G173" s="29"/>
      <c r="H173" s="30">
        <v>13172.084999999999</v>
      </c>
      <c r="I173" s="30">
        <v>199.506</v>
      </c>
      <c r="J173" s="30">
        <v>13172.084999999999</v>
      </c>
      <c r="K173" s="30">
        <v>0</v>
      </c>
      <c r="L173" s="29"/>
      <c r="M173" s="32">
        <f t="shared" si="3"/>
        <v>12972.579</v>
      </c>
    </row>
    <row r="174" spans="2:13" x14ac:dyDescent="0.25">
      <c r="B174" s="33"/>
      <c r="C174" s="34">
        <v>5100</v>
      </c>
      <c r="D174" s="35" t="s">
        <v>175</v>
      </c>
      <c r="E174" s="34"/>
      <c r="F174" s="36"/>
      <c r="G174" s="29"/>
      <c r="H174" s="37">
        <v>5922.085</v>
      </c>
      <c r="I174" s="37">
        <v>199.506</v>
      </c>
      <c r="J174" s="37">
        <v>5922.085</v>
      </c>
      <c r="K174" s="37">
        <v>0</v>
      </c>
      <c r="L174" s="29"/>
      <c r="M174" s="38">
        <f t="shared" si="3"/>
        <v>5722.5789999999997</v>
      </c>
    </row>
    <row r="175" spans="2:13" x14ac:dyDescent="0.25">
      <c r="B175" s="33"/>
      <c r="C175" s="39"/>
      <c r="D175" s="33"/>
      <c r="E175" s="40">
        <v>51101</v>
      </c>
      <c r="F175" s="41" t="s">
        <v>133</v>
      </c>
      <c r="G175" s="42"/>
      <c r="H175" s="43">
        <v>2216.38</v>
      </c>
      <c r="I175" s="43">
        <v>0</v>
      </c>
      <c r="J175" s="44">
        <v>2216.38</v>
      </c>
      <c r="K175" s="43">
        <v>0</v>
      </c>
      <c r="L175" s="43"/>
      <c r="M175" s="45">
        <f t="shared" si="3"/>
        <v>2216.38</v>
      </c>
    </row>
    <row r="176" spans="2:13" x14ac:dyDescent="0.25">
      <c r="B176" s="33"/>
      <c r="C176" s="39"/>
      <c r="D176" s="33"/>
      <c r="E176" s="40">
        <v>51901</v>
      </c>
      <c r="F176" s="41" t="s">
        <v>208</v>
      </c>
      <c r="G176" s="56"/>
      <c r="H176" s="43">
        <v>3705.7049999999999</v>
      </c>
      <c r="I176" s="43">
        <v>199.506</v>
      </c>
      <c r="J176" s="44">
        <v>3705.7049999999999</v>
      </c>
      <c r="K176" s="43">
        <v>0</v>
      </c>
      <c r="L176" s="44"/>
      <c r="M176" s="45">
        <f t="shared" si="3"/>
        <v>3506.1990000000001</v>
      </c>
    </row>
    <row r="177" spans="2:13" x14ac:dyDescent="0.25">
      <c r="B177" s="33"/>
      <c r="C177" s="34">
        <v>5400</v>
      </c>
      <c r="D177" s="35" t="s">
        <v>176</v>
      </c>
      <c r="E177" s="34"/>
      <c r="F177" s="36"/>
      <c r="G177" s="29"/>
      <c r="H177" s="37">
        <v>7250</v>
      </c>
      <c r="I177" s="37">
        <v>0</v>
      </c>
      <c r="J177" s="37">
        <v>7250</v>
      </c>
      <c r="K177" s="37">
        <v>0</v>
      </c>
      <c r="L177" s="29"/>
      <c r="M177" s="38">
        <f t="shared" si="3"/>
        <v>7250</v>
      </c>
    </row>
    <row r="178" spans="2:13" x14ac:dyDescent="0.25">
      <c r="B178" s="33"/>
      <c r="C178" s="39"/>
      <c r="D178" s="33"/>
      <c r="E178" s="40">
        <v>54104</v>
      </c>
      <c r="F178" s="41" t="s">
        <v>134</v>
      </c>
      <c r="G178" s="42"/>
      <c r="H178" s="43">
        <v>7250</v>
      </c>
      <c r="I178" s="43">
        <v>0</v>
      </c>
      <c r="J178" s="44">
        <v>7250</v>
      </c>
      <c r="K178" s="43">
        <v>0</v>
      </c>
      <c r="L178" s="43"/>
      <c r="M178" s="45">
        <f t="shared" si="3"/>
        <v>7250</v>
      </c>
    </row>
    <row r="179" spans="2:13" x14ac:dyDescent="0.25">
      <c r="B179" s="21" t="s">
        <v>135</v>
      </c>
      <c r="C179" s="22"/>
      <c r="D179" s="21"/>
      <c r="E179" s="22"/>
      <c r="F179" s="23"/>
      <c r="G179" s="17"/>
      <c r="H179" s="24">
        <v>60166.127139999997</v>
      </c>
      <c r="I179" s="24">
        <v>138567.89567</v>
      </c>
      <c r="J179" s="24"/>
      <c r="K179" s="24">
        <v>0</v>
      </c>
      <c r="L179" s="17"/>
      <c r="M179" s="25">
        <f t="shared" si="3"/>
        <v>-78401.768530000001</v>
      </c>
    </row>
    <row r="180" spans="2:13" x14ac:dyDescent="0.25">
      <c r="B180" s="26" t="s">
        <v>136</v>
      </c>
      <c r="C180" s="27"/>
      <c r="D180" s="27"/>
      <c r="E180" s="27"/>
      <c r="F180" s="28"/>
      <c r="G180" s="29"/>
      <c r="H180" s="30">
        <v>60166.127139999997</v>
      </c>
      <c r="I180" s="30">
        <v>138567.89567</v>
      </c>
      <c r="J180" s="30"/>
      <c r="K180" s="30">
        <v>0</v>
      </c>
      <c r="L180" s="29"/>
      <c r="M180" s="32">
        <f t="shared" si="3"/>
        <v>-78401.768530000001</v>
      </c>
    </row>
    <row r="181" spans="2:13" x14ac:dyDescent="0.25">
      <c r="B181" s="33"/>
      <c r="C181" s="34">
        <v>9020</v>
      </c>
      <c r="D181" s="35" t="s">
        <v>178</v>
      </c>
      <c r="E181" s="34"/>
      <c r="F181" s="36"/>
      <c r="G181" s="29"/>
      <c r="H181" s="37">
        <v>0</v>
      </c>
      <c r="I181" s="37">
        <v>12321.26541</v>
      </c>
      <c r="J181" s="37">
        <v>0</v>
      </c>
      <c r="K181" s="37">
        <v>0</v>
      </c>
      <c r="L181" s="29"/>
      <c r="M181" s="38">
        <f t="shared" si="3"/>
        <v>-12321.26541</v>
      </c>
    </row>
    <row r="182" spans="2:13" x14ac:dyDescent="0.25">
      <c r="B182" s="33"/>
      <c r="C182" s="39"/>
      <c r="D182" s="33"/>
      <c r="E182" s="40">
        <v>90201</v>
      </c>
      <c r="F182" s="41" t="s">
        <v>140</v>
      </c>
      <c r="G182" s="42"/>
      <c r="H182" s="43">
        <v>0</v>
      </c>
      <c r="I182" s="43">
        <v>3138.3334799999948</v>
      </c>
      <c r="J182" s="44">
        <v>0</v>
      </c>
      <c r="K182" s="43">
        <v>0</v>
      </c>
      <c r="L182" s="43"/>
      <c r="M182" s="45">
        <f t="shared" si="3"/>
        <v>-3138.3334799999948</v>
      </c>
    </row>
    <row r="183" spans="2:13" x14ac:dyDescent="0.25">
      <c r="B183" s="33"/>
      <c r="C183" s="39"/>
      <c r="D183" s="33"/>
      <c r="E183" s="40">
        <v>90202</v>
      </c>
      <c r="F183" s="41" t="s">
        <v>141</v>
      </c>
      <c r="G183" s="42"/>
      <c r="H183" s="43">
        <v>0</v>
      </c>
      <c r="I183" s="43">
        <v>9182.9319300000043</v>
      </c>
      <c r="J183" s="44">
        <v>0</v>
      </c>
      <c r="K183" s="43">
        <v>0</v>
      </c>
      <c r="L183" s="43"/>
      <c r="M183" s="45">
        <f t="shared" si="3"/>
        <v>-9182.9319300000043</v>
      </c>
    </row>
    <row r="184" spans="2:13" x14ac:dyDescent="0.25">
      <c r="B184" s="33"/>
      <c r="C184" s="34">
        <v>9050</v>
      </c>
      <c r="D184" s="35" t="s">
        <v>179</v>
      </c>
      <c r="E184" s="34"/>
      <c r="F184" s="36"/>
      <c r="G184" s="29"/>
      <c r="H184" s="37">
        <v>60166.127139999997</v>
      </c>
      <c r="I184" s="37">
        <v>33918.296300000002</v>
      </c>
      <c r="J184" s="37">
        <v>60166.127139999997</v>
      </c>
      <c r="K184" s="37">
        <v>0</v>
      </c>
      <c r="L184" s="29"/>
      <c r="M184" s="38">
        <f t="shared" si="3"/>
        <v>26247.830839999995</v>
      </c>
    </row>
    <row r="185" spans="2:13" x14ac:dyDescent="0.25">
      <c r="B185" s="33"/>
      <c r="C185" s="39"/>
      <c r="D185" s="33"/>
      <c r="E185" s="40">
        <v>90509</v>
      </c>
      <c r="F185" s="41" t="s">
        <v>145</v>
      </c>
      <c r="G185" s="42"/>
      <c r="H185" s="43">
        <v>389.38249999999999</v>
      </c>
      <c r="I185" s="43">
        <v>379.02675999999997</v>
      </c>
      <c r="J185" s="44">
        <v>389.38249999999999</v>
      </c>
      <c r="K185" s="43">
        <v>0</v>
      </c>
      <c r="L185" s="43"/>
      <c r="M185" s="45">
        <f t="shared" si="3"/>
        <v>10.355740000000026</v>
      </c>
    </row>
    <row r="186" spans="2:13" x14ac:dyDescent="0.25">
      <c r="B186" s="33"/>
      <c r="C186" s="39"/>
      <c r="D186" s="33"/>
      <c r="E186" s="40">
        <v>90508</v>
      </c>
      <c r="F186" s="41" t="s">
        <v>144</v>
      </c>
      <c r="G186" s="42"/>
      <c r="H186" s="43">
        <v>50964.055</v>
      </c>
      <c r="I186" s="43">
        <v>18462.529849999999</v>
      </c>
      <c r="J186" s="44">
        <v>50964.055</v>
      </c>
      <c r="K186" s="43">
        <v>0</v>
      </c>
      <c r="L186" s="43"/>
      <c r="M186" s="45">
        <f t="shared" si="3"/>
        <v>32501.525150000001</v>
      </c>
    </row>
    <row r="187" spans="2:13" x14ac:dyDescent="0.25">
      <c r="B187" s="33"/>
      <c r="C187" s="39"/>
      <c r="D187" s="33"/>
      <c r="E187" s="40">
        <v>90507</v>
      </c>
      <c r="F187" s="41" t="s">
        <v>143</v>
      </c>
      <c r="G187" s="42"/>
      <c r="H187" s="43">
        <v>1200</v>
      </c>
      <c r="I187" s="43">
        <v>11980.6708</v>
      </c>
      <c r="J187" s="44">
        <v>1200</v>
      </c>
      <c r="K187" s="43">
        <v>0</v>
      </c>
      <c r="L187" s="43"/>
      <c r="M187" s="45">
        <f t="shared" si="3"/>
        <v>-10780.6708</v>
      </c>
    </row>
    <row r="188" spans="2:13" x14ac:dyDescent="0.25">
      <c r="B188" s="33"/>
      <c r="C188" s="39"/>
      <c r="D188" s="33"/>
      <c r="E188" s="40">
        <v>90506</v>
      </c>
      <c r="F188" s="41" t="s">
        <v>142</v>
      </c>
      <c r="G188" s="42"/>
      <c r="H188" s="43">
        <v>612.68964000000005</v>
      </c>
      <c r="I188" s="43">
        <v>509.66950000000003</v>
      </c>
      <c r="J188" s="44">
        <v>612.68964000000005</v>
      </c>
      <c r="K188" s="43">
        <v>0</v>
      </c>
      <c r="L188" s="43"/>
      <c r="M188" s="45">
        <f t="shared" si="3"/>
        <v>103.02014000000003</v>
      </c>
    </row>
    <row r="189" spans="2:13" x14ac:dyDescent="0.25">
      <c r="B189" s="33"/>
      <c r="C189" s="39"/>
      <c r="D189" s="33"/>
      <c r="E189" s="40">
        <v>90510</v>
      </c>
      <c r="F189" s="41" t="s">
        <v>146</v>
      </c>
      <c r="G189" s="42"/>
      <c r="H189" s="43">
        <v>0</v>
      </c>
      <c r="I189" s="43">
        <v>1289.68373</v>
      </c>
      <c r="J189" s="44">
        <v>0</v>
      </c>
      <c r="K189" s="43">
        <v>0</v>
      </c>
      <c r="L189" s="43"/>
      <c r="M189" s="45">
        <f t="shared" si="3"/>
        <v>-1289.68373</v>
      </c>
    </row>
    <row r="190" spans="2:13" x14ac:dyDescent="0.25">
      <c r="B190" s="33"/>
      <c r="C190" s="39"/>
      <c r="D190" s="33"/>
      <c r="E190" s="40">
        <v>90511</v>
      </c>
      <c r="F190" s="41" t="s">
        <v>147</v>
      </c>
      <c r="G190" s="42"/>
      <c r="H190" s="43">
        <v>7000</v>
      </c>
      <c r="I190" s="43">
        <v>1296.7156599999998</v>
      </c>
      <c r="J190" s="44">
        <v>7000</v>
      </c>
      <c r="K190" s="43">
        <v>0</v>
      </c>
      <c r="L190" s="43"/>
      <c r="M190" s="45">
        <f t="shared" si="3"/>
        <v>5703.2843400000002</v>
      </c>
    </row>
    <row r="191" spans="2:13" x14ac:dyDescent="0.25">
      <c r="B191" s="33"/>
      <c r="C191" s="34">
        <v>9010</v>
      </c>
      <c r="D191" s="35" t="s">
        <v>177</v>
      </c>
      <c r="E191" s="34"/>
      <c r="F191" s="36"/>
      <c r="G191" s="29"/>
      <c r="H191" s="37">
        <v>0</v>
      </c>
      <c r="I191" s="37">
        <v>92328.333959999989</v>
      </c>
      <c r="J191" s="37">
        <v>0</v>
      </c>
      <c r="K191" s="37">
        <v>0</v>
      </c>
      <c r="L191" s="29"/>
      <c r="M191" s="38">
        <f t="shared" si="3"/>
        <v>-92328.333959999989</v>
      </c>
    </row>
    <row r="192" spans="2:13" x14ac:dyDescent="0.25">
      <c r="B192" s="33"/>
      <c r="C192" s="39"/>
      <c r="D192" s="33"/>
      <c r="E192" s="40">
        <v>90101</v>
      </c>
      <c r="F192" s="41" t="s">
        <v>137</v>
      </c>
      <c r="G192" s="42"/>
      <c r="H192" s="43">
        <v>0</v>
      </c>
      <c r="I192" s="43">
        <v>24986.533459999999</v>
      </c>
      <c r="J192" s="44">
        <v>0</v>
      </c>
      <c r="K192" s="43">
        <v>0</v>
      </c>
      <c r="L192" s="43"/>
      <c r="M192" s="45">
        <f t="shared" si="3"/>
        <v>-24986.533459999999</v>
      </c>
    </row>
    <row r="193" spans="2:13" x14ac:dyDescent="0.25">
      <c r="B193" s="33"/>
      <c r="C193" s="39"/>
      <c r="D193" s="33"/>
      <c r="E193" s="40">
        <v>90103</v>
      </c>
      <c r="F193" s="41" t="s">
        <v>138</v>
      </c>
      <c r="G193" s="42"/>
      <c r="H193" s="43">
        <v>0</v>
      </c>
      <c r="I193" s="43">
        <v>30801.5435</v>
      </c>
      <c r="J193" s="44">
        <v>0</v>
      </c>
      <c r="K193" s="43">
        <v>0</v>
      </c>
      <c r="L193" s="43"/>
      <c r="M193" s="45">
        <f t="shared" si="3"/>
        <v>-30801.5435</v>
      </c>
    </row>
    <row r="194" spans="2:13" x14ac:dyDescent="0.25">
      <c r="B194" s="33"/>
      <c r="C194" s="39"/>
      <c r="D194" s="33"/>
      <c r="E194" s="40">
        <v>90113</v>
      </c>
      <c r="F194" s="41" t="s">
        <v>139</v>
      </c>
      <c r="G194" s="42"/>
      <c r="H194" s="43">
        <v>0</v>
      </c>
      <c r="I194" s="43">
        <v>36540.256999999998</v>
      </c>
      <c r="J194" s="44">
        <v>0</v>
      </c>
      <c r="K194" s="43">
        <v>0</v>
      </c>
      <c r="L194" s="43"/>
      <c r="M194" s="45">
        <f t="shared" si="3"/>
        <v>-36540.256999999998</v>
      </c>
    </row>
    <row r="195" spans="2:13" s="3" customFormat="1" ht="3" customHeight="1" thickBot="1" x14ac:dyDescent="0.3">
      <c r="B195" s="46"/>
      <c r="C195" s="46"/>
      <c r="D195" s="46"/>
      <c r="E195" s="46"/>
      <c r="F195" s="47"/>
      <c r="G195" s="48"/>
      <c r="H195" s="49"/>
      <c r="I195" s="49"/>
      <c r="J195" s="49"/>
      <c r="K195" s="49"/>
      <c r="L195" s="48"/>
      <c r="M195" s="49"/>
    </row>
  </sheetData>
  <mergeCells count="3">
    <mergeCell ref="B1:M1"/>
    <mergeCell ref="B2:M2"/>
    <mergeCell ref="B3:M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8"/>
  <sheetViews>
    <sheetView showGridLines="0" workbookViewId="0"/>
  </sheetViews>
  <sheetFormatPr baseColWidth="10" defaultRowHeight="15" x14ac:dyDescent="0.25"/>
  <cols>
    <col min="1" max="1" width="3.140625" customWidth="1"/>
    <col min="2" max="2" width="1.140625" customWidth="1"/>
    <col min="3" max="3" width="5" style="2" bestFit="1" customWidth="1"/>
    <col min="4" max="4" width="1.28515625" customWidth="1"/>
    <col min="5" max="5" width="6.28515625" style="2" customWidth="1"/>
    <col min="6" max="6" width="71.42578125" customWidth="1"/>
    <col min="7" max="14" width="9" customWidth="1"/>
    <col min="15" max="15" width="11.42578125" customWidth="1"/>
    <col min="16" max="16" width="9" customWidth="1"/>
    <col min="17" max="17" width="11" customWidth="1"/>
    <col min="18" max="18" width="10.140625" bestFit="1" customWidth="1"/>
  </cols>
  <sheetData>
    <row r="1" spans="2:18" s="3" customFormat="1" x14ac:dyDescent="0.25">
      <c r="B1" s="116" t="s">
        <v>180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8"/>
      <c r="R1" s="8"/>
    </row>
    <row r="2" spans="2:18" s="3" customFormat="1" x14ac:dyDescent="0.25">
      <c r="B2" s="117" t="s">
        <v>189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8"/>
      <c r="R2" s="8"/>
    </row>
    <row r="3" spans="2:18" s="3" customFormat="1" x14ac:dyDescent="0.25">
      <c r="B3" s="117" t="s">
        <v>182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8"/>
      <c r="R3" s="8"/>
    </row>
    <row r="5" spans="2:18" s="1" customFormat="1" x14ac:dyDescent="0.25">
      <c r="B5" s="64"/>
      <c r="C5" s="64"/>
      <c r="D5" s="64"/>
      <c r="E5" s="64"/>
      <c r="F5" s="65"/>
      <c r="G5" s="66" t="s">
        <v>190</v>
      </c>
      <c r="H5" s="66" t="s">
        <v>191</v>
      </c>
      <c r="I5" s="66" t="s">
        <v>192</v>
      </c>
      <c r="J5" s="66" t="s">
        <v>193</v>
      </c>
      <c r="K5" s="66" t="s">
        <v>194</v>
      </c>
      <c r="L5" s="66" t="s">
        <v>195</v>
      </c>
      <c r="M5" s="66" t="s">
        <v>196</v>
      </c>
      <c r="N5" s="66" t="s">
        <v>197</v>
      </c>
      <c r="O5" s="66" t="s">
        <v>198</v>
      </c>
      <c r="P5" s="66" t="s">
        <v>199</v>
      </c>
      <c r="Q5" s="66" t="s">
        <v>200</v>
      </c>
      <c r="R5" s="66" t="s">
        <v>201</v>
      </c>
    </row>
    <row r="6" spans="2:18" ht="3.75" customHeight="1" x14ac:dyDescent="0.25">
      <c r="B6" s="8"/>
      <c r="C6" s="4"/>
      <c r="D6" s="8"/>
      <c r="E6" s="4"/>
      <c r="F6" s="5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18" s="1" customFormat="1" x14ac:dyDescent="0.25">
      <c r="B7" s="14" t="s">
        <v>187</v>
      </c>
      <c r="C7" s="15"/>
      <c r="D7" s="14"/>
      <c r="E7" s="67"/>
      <c r="F7" s="68"/>
      <c r="G7" s="69">
        <f t="shared" ref="G7:R7" si="0">+G9+G171</f>
        <v>249933.45199999999</v>
      </c>
      <c r="H7" s="69">
        <f t="shared" si="0"/>
        <v>262696.80599999998</v>
      </c>
      <c r="I7" s="69">
        <f t="shared" si="0"/>
        <v>249228.24099999998</v>
      </c>
      <c r="J7" s="69">
        <f t="shared" si="0"/>
        <v>246345.71100023104</v>
      </c>
      <c r="K7" s="69">
        <f t="shared" si="0"/>
        <v>250710.114</v>
      </c>
      <c r="L7" s="69">
        <f t="shared" si="0"/>
        <v>261226.47320368007</v>
      </c>
      <c r="M7" s="69">
        <f t="shared" si="0"/>
        <v>276018.54134641332</v>
      </c>
      <c r="N7" s="69">
        <f t="shared" si="0"/>
        <v>251012.79512878001</v>
      </c>
      <c r="O7" s="69">
        <f t="shared" si="0"/>
        <v>254927.66920399998</v>
      </c>
      <c r="P7" s="69">
        <f t="shared" si="0"/>
        <v>247567.04304399004</v>
      </c>
      <c r="Q7" s="69">
        <f t="shared" si="0"/>
        <v>256683.26697</v>
      </c>
      <c r="R7" s="69">
        <f t="shared" si="0"/>
        <v>246007.52060000002</v>
      </c>
    </row>
    <row r="8" spans="2:18" ht="3.75" customHeight="1" x14ac:dyDescent="0.25">
      <c r="B8" s="8"/>
      <c r="C8" s="4"/>
      <c r="D8" s="8"/>
      <c r="E8" s="4"/>
      <c r="F8" s="5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18" x14ac:dyDescent="0.25">
      <c r="B9" s="22" t="s">
        <v>188</v>
      </c>
      <c r="C9" s="70"/>
      <c r="D9" s="70"/>
      <c r="E9" s="70"/>
      <c r="F9" s="71"/>
      <c r="G9" s="70">
        <f t="shared" ref="G9:R9" si="1">+G10+G41+G156</f>
        <v>249933.45199999999</v>
      </c>
      <c r="H9" s="70">
        <f t="shared" si="1"/>
        <v>262696.80599999998</v>
      </c>
      <c r="I9" s="70">
        <f t="shared" si="1"/>
        <v>249228.24099999998</v>
      </c>
      <c r="J9" s="70">
        <f t="shared" si="1"/>
        <v>246345.71100023104</v>
      </c>
      <c r="K9" s="70">
        <f t="shared" si="1"/>
        <v>250710.114</v>
      </c>
      <c r="L9" s="70">
        <f t="shared" si="1"/>
        <v>261226.47320368007</v>
      </c>
      <c r="M9" s="70">
        <f t="shared" si="1"/>
        <v>268346.4563464133</v>
      </c>
      <c r="N9" s="70">
        <f t="shared" si="1"/>
        <v>251012.79512878001</v>
      </c>
      <c r="O9" s="70">
        <f t="shared" si="1"/>
        <v>249427.66921399996</v>
      </c>
      <c r="P9" s="70">
        <f t="shared" si="1"/>
        <v>247567.04304399004</v>
      </c>
      <c r="Q9" s="70">
        <f t="shared" si="1"/>
        <v>256683.26697</v>
      </c>
      <c r="R9" s="70">
        <f t="shared" si="1"/>
        <v>246007.52060000002</v>
      </c>
    </row>
    <row r="10" spans="2:18" x14ac:dyDescent="0.25">
      <c r="B10" s="72" t="s">
        <v>0</v>
      </c>
      <c r="C10" s="73"/>
      <c r="D10" s="72"/>
      <c r="E10" s="73"/>
      <c r="F10" s="74"/>
      <c r="G10" s="75">
        <v>71652.542000000001</v>
      </c>
      <c r="H10" s="75">
        <v>71605.181000000011</v>
      </c>
      <c r="I10" s="75">
        <v>71605.182000000001</v>
      </c>
      <c r="J10" s="75">
        <v>72152.902000000002</v>
      </c>
      <c r="K10" s="75">
        <v>72263.385999999999</v>
      </c>
      <c r="L10" s="75">
        <v>72055.040000000008</v>
      </c>
      <c r="M10" s="75">
        <v>89539.051000000007</v>
      </c>
      <c r="N10" s="75">
        <v>74437.627000000008</v>
      </c>
      <c r="O10" s="75">
        <v>74437.638213999991</v>
      </c>
      <c r="P10" s="75">
        <v>74110.880943990007</v>
      </c>
      <c r="Q10" s="75">
        <v>88189.744000000006</v>
      </c>
      <c r="R10" s="75">
        <v>78172.613000000012</v>
      </c>
    </row>
    <row r="11" spans="2:18" x14ac:dyDescent="0.25">
      <c r="B11" s="8"/>
      <c r="C11" s="76">
        <v>1100</v>
      </c>
      <c r="D11" s="77" t="s">
        <v>148</v>
      </c>
      <c r="E11" s="76"/>
      <c r="F11" s="78"/>
      <c r="G11" s="79">
        <v>22891.329000000002</v>
      </c>
      <c r="H11" s="79">
        <v>22891.329000000002</v>
      </c>
      <c r="I11" s="79">
        <v>22891.329000000002</v>
      </c>
      <c r="J11" s="79">
        <v>22891.329000000002</v>
      </c>
      <c r="K11" s="79">
        <v>22891.329000000002</v>
      </c>
      <c r="L11" s="79">
        <v>22891.329000000002</v>
      </c>
      <c r="M11" s="79">
        <v>23320.832999999999</v>
      </c>
      <c r="N11" s="79">
        <v>23320.832999999999</v>
      </c>
      <c r="O11" s="79">
        <v>23320.832999999999</v>
      </c>
      <c r="P11" s="79">
        <v>23750.337</v>
      </c>
      <c r="Q11" s="79">
        <v>24179.841</v>
      </c>
      <c r="R11" s="79">
        <v>24609.345000000001</v>
      </c>
    </row>
    <row r="12" spans="2:18" x14ac:dyDescent="0.25">
      <c r="B12" s="8"/>
      <c r="C12" s="4"/>
      <c r="D12" s="8"/>
      <c r="E12" s="80">
        <v>11301</v>
      </c>
      <c r="F12" s="81" t="s">
        <v>1</v>
      </c>
      <c r="G12" s="82">
        <v>22891.329000000002</v>
      </c>
      <c r="H12" s="82">
        <v>22891.329000000002</v>
      </c>
      <c r="I12" s="82">
        <v>22891.329000000002</v>
      </c>
      <c r="J12" s="82">
        <v>22891.329000000002</v>
      </c>
      <c r="K12" s="82">
        <v>22891.329000000002</v>
      </c>
      <c r="L12" s="82">
        <v>22891.329000000002</v>
      </c>
      <c r="M12" s="82">
        <v>23320.832999999999</v>
      </c>
      <c r="N12" s="82">
        <v>23320.832999999999</v>
      </c>
      <c r="O12" s="82">
        <v>23320.832999999999</v>
      </c>
      <c r="P12" s="82">
        <v>23750.337</v>
      </c>
      <c r="Q12" s="82">
        <v>24179.841</v>
      </c>
      <c r="R12" s="82">
        <v>24609.345000000001</v>
      </c>
    </row>
    <row r="13" spans="2:18" x14ac:dyDescent="0.25">
      <c r="B13" s="8"/>
      <c r="C13" s="76">
        <v>1200</v>
      </c>
      <c r="D13" s="77" t="s">
        <v>149</v>
      </c>
      <c r="E13" s="76"/>
      <c r="F13" s="78"/>
      <c r="G13" s="79">
        <v>524.38300000000004</v>
      </c>
      <c r="H13" s="79">
        <v>524.38300000000004</v>
      </c>
      <c r="I13" s="79">
        <v>524.38300000000004</v>
      </c>
      <c r="J13" s="79">
        <v>524.38300000000004</v>
      </c>
      <c r="K13" s="79">
        <v>524.38300000000004</v>
      </c>
      <c r="L13" s="79">
        <v>524.38300000000004</v>
      </c>
      <c r="M13" s="79">
        <v>524.38300000000004</v>
      </c>
      <c r="N13" s="79">
        <v>524.38300000000004</v>
      </c>
      <c r="O13" s="79">
        <v>524.38300000000004</v>
      </c>
      <c r="P13" s="79">
        <v>524.38300000000004</v>
      </c>
      <c r="Q13" s="79">
        <v>524.38300000000004</v>
      </c>
      <c r="R13" s="79">
        <v>524.38300000000004</v>
      </c>
    </row>
    <row r="14" spans="2:18" x14ac:dyDescent="0.25">
      <c r="B14" s="8"/>
      <c r="C14" s="4"/>
      <c r="D14" s="8"/>
      <c r="E14" s="80">
        <v>12101</v>
      </c>
      <c r="F14" s="81" t="s">
        <v>2</v>
      </c>
      <c r="G14" s="82">
        <v>169.21899999999999</v>
      </c>
      <c r="H14" s="82">
        <v>169.21899999999999</v>
      </c>
      <c r="I14" s="82">
        <v>169.21899999999999</v>
      </c>
      <c r="J14" s="82">
        <v>169.21899999999999</v>
      </c>
      <c r="K14" s="82">
        <v>169.21899999999999</v>
      </c>
      <c r="L14" s="82">
        <v>169.21899999999999</v>
      </c>
      <c r="M14" s="82">
        <v>169.21899999999999</v>
      </c>
      <c r="N14" s="82">
        <v>169.21899999999999</v>
      </c>
      <c r="O14" s="82">
        <v>169.21899999999999</v>
      </c>
      <c r="P14" s="82">
        <v>169.21899999999999</v>
      </c>
      <c r="Q14" s="82">
        <v>169.21899999999999</v>
      </c>
      <c r="R14" s="82">
        <v>169.21899999999999</v>
      </c>
    </row>
    <row r="15" spans="2:18" x14ac:dyDescent="0.25">
      <c r="B15" s="8"/>
      <c r="C15" s="4"/>
      <c r="D15" s="8"/>
      <c r="E15" s="80">
        <v>12201</v>
      </c>
      <c r="F15" s="81" t="s">
        <v>3</v>
      </c>
      <c r="G15" s="82">
        <v>355.16399999999999</v>
      </c>
      <c r="H15" s="82">
        <v>355.16399999999999</v>
      </c>
      <c r="I15" s="82">
        <v>355.16399999999999</v>
      </c>
      <c r="J15" s="82">
        <v>355.16399999999999</v>
      </c>
      <c r="K15" s="82">
        <v>355.16399999999999</v>
      </c>
      <c r="L15" s="82">
        <v>355.16399999999999</v>
      </c>
      <c r="M15" s="82">
        <v>355.16399999999999</v>
      </c>
      <c r="N15" s="82">
        <v>355.16399999999999</v>
      </c>
      <c r="O15" s="82">
        <v>355.16399999999999</v>
      </c>
      <c r="P15" s="82">
        <v>355.16399999999999</v>
      </c>
      <c r="Q15" s="82">
        <v>355.16399999999999</v>
      </c>
      <c r="R15" s="82">
        <v>355.16399999999999</v>
      </c>
    </row>
    <row r="16" spans="2:18" x14ac:dyDescent="0.25">
      <c r="B16" s="8"/>
      <c r="C16" s="76">
        <v>1300</v>
      </c>
      <c r="D16" s="77" t="s">
        <v>150</v>
      </c>
      <c r="E16" s="76"/>
      <c r="F16" s="78"/>
      <c r="G16" s="79">
        <v>17988.608</v>
      </c>
      <c r="H16" s="79">
        <v>18078.569</v>
      </c>
      <c r="I16" s="79">
        <v>17992.244000000002</v>
      </c>
      <c r="J16" s="79">
        <v>17992.244000000002</v>
      </c>
      <c r="K16" s="79">
        <v>18078.569</v>
      </c>
      <c r="L16" s="79">
        <v>17992.244000000002</v>
      </c>
      <c r="M16" s="79">
        <v>20305.410000000003</v>
      </c>
      <c r="N16" s="79">
        <v>18190.289000000001</v>
      </c>
      <c r="O16" s="79">
        <v>18190.289000000001</v>
      </c>
      <c r="P16" s="79">
        <v>18739.671000000002</v>
      </c>
      <c r="Q16" s="79">
        <v>32695.413</v>
      </c>
      <c r="R16" s="79">
        <v>18230.464000000004</v>
      </c>
    </row>
    <row r="17" spans="2:18" x14ac:dyDescent="0.25">
      <c r="B17" s="8"/>
      <c r="C17" s="4"/>
      <c r="D17" s="8"/>
      <c r="E17" s="80">
        <v>13101</v>
      </c>
      <c r="F17" s="81" t="s">
        <v>4</v>
      </c>
      <c r="G17" s="82">
        <v>5243.6139999999996</v>
      </c>
      <c r="H17" s="82">
        <v>5243.6139999999996</v>
      </c>
      <c r="I17" s="82">
        <v>5243.6139999999996</v>
      </c>
      <c r="J17" s="82">
        <v>5243.6139999999996</v>
      </c>
      <c r="K17" s="82">
        <v>5243.6139999999996</v>
      </c>
      <c r="L17" s="82">
        <v>5243.6139999999996</v>
      </c>
      <c r="M17" s="82">
        <v>5355.3339999999998</v>
      </c>
      <c r="N17" s="82">
        <v>5355.3339999999998</v>
      </c>
      <c r="O17" s="82">
        <v>5355.3339999999998</v>
      </c>
      <c r="P17" s="82">
        <v>5599.3919999999998</v>
      </c>
      <c r="Q17" s="82">
        <v>5781.5959999999995</v>
      </c>
      <c r="R17" s="82">
        <v>5355.3339999999998</v>
      </c>
    </row>
    <row r="18" spans="2:18" x14ac:dyDescent="0.25">
      <c r="B18" s="8"/>
      <c r="C18" s="4"/>
      <c r="D18" s="8"/>
      <c r="E18" s="80">
        <v>13201</v>
      </c>
      <c r="F18" s="81" t="s">
        <v>5</v>
      </c>
      <c r="G18" s="82">
        <v>1284.0940000000001</v>
      </c>
      <c r="H18" s="82">
        <v>1370.4190000000001</v>
      </c>
      <c r="I18" s="82">
        <v>1284.0940000000001</v>
      </c>
      <c r="J18" s="82">
        <v>1284.0940000000001</v>
      </c>
      <c r="K18" s="82">
        <v>1370.4190000000001</v>
      </c>
      <c r="L18" s="82">
        <v>1284.0940000000001</v>
      </c>
      <c r="M18" s="82">
        <v>1370.415</v>
      </c>
      <c r="N18" s="82">
        <v>1370.4190000000001</v>
      </c>
      <c r="O18" s="82">
        <v>1370.4190000000001</v>
      </c>
      <c r="P18" s="82">
        <v>1675.7429999999999</v>
      </c>
      <c r="Q18" s="82">
        <v>1370.4190000000001</v>
      </c>
      <c r="R18" s="82">
        <v>1410.3989999999999</v>
      </c>
    </row>
    <row r="19" spans="2:18" x14ac:dyDescent="0.25">
      <c r="B19" s="8"/>
      <c r="C19" s="4"/>
      <c r="D19" s="8"/>
      <c r="E19" s="80">
        <v>13202</v>
      </c>
      <c r="F19" s="81" t="s">
        <v>6</v>
      </c>
      <c r="G19" s="82">
        <v>10814.938</v>
      </c>
      <c r="H19" s="82">
        <v>10814.938</v>
      </c>
      <c r="I19" s="82">
        <v>10814.938</v>
      </c>
      <c r="J19" s="82">
        <v>10814.938</v>
      </c>
      <c r="K19" s="82">
        <v>10814.938</v>
      </c>
      <c r="L19" s="82">
        <v>10814.938</v>
      </c>
      <c r="M19" s="82">
        <v>12930.066000000001</v>
      </c>
      <c r="N19" s="82">
        <v>10814.938</v>
      </c>
      <c r="O19" s="82">
        <v>10814.938</v>
      </c>
      <c r="P19" s="82">
        <v>10814.938</v>
      </c>
      <c r="Q19" s="82">
        <v>24893.8</v>
      </c>
      <c r="R19" s="82">
        <v>10815.133</v>
      </c>
    </row>
    <row r="20" spans="2:18" x14ac:dyDescent="0.25">
      <c r="B20" s="8"/>
      <c r="C20" s="4"/>
      <c r="D20" s="8"/>
      <c r="E20" s="80">
        <v>13301</v>
      </c>
      <c r="F20" s="81" t="s">
        <v>7</v>
      </c>
      <c r="G20" s="82">
        <v>81.094999999999999</v>
      </c>
      <c r="H20" s="82">
        <v>81.094999999999999</v>
      </c>
      <c r="I20" s="82">
        <v>81.094999999999999</v>
      </c>
      <c r="J20" s="82">
        <v>81.094999999999999</v>
      </c>
      <c r="K20" s="82">
        <v>81.094999999999999</v>
      </c>
      <c r="L20" s="82">
        <v>81.094999999999999</v>
      </c>
      <c r="M20" s="82">
        <v>81.091999999999999</v>
      </c>
      <c r="N20" s="82">
        <v>81.094999999999999</v>
      </c>
      <c r="O20" s="82">
        <v>81.094999999999999</v>
      </c>
      <c r="P20" s="82">
        <v>81.094999999999999</v>
      </c>
      <c r="Q20" s="82">
        <v>81.094999999999999</v>
      </c>
      <c r="R20" s="82">
        <v>81.094999999999999</v>
      </c>
    </row>
    <row r="21" spans="2:18" x14ac:dyDescent="0.25">
      <c r="B21" s="8"/>
      <c r="C21" s="4"/>
      <c r="D21" s="8"/>
      <c r="E21" s="80">
        <v>13404</v>
      </c>
      <c r="F21" s="81" t="s">
        <v>8</v>
      </c>
      <c r="G21" s="82">
        <v>564.86699999999996</v>
      </c>
      <c r="H21" s="82">
        <v>568.50300000000004</v>
      </c>
      <c r="I21" s="82">
        <v>568.50300000000004</v>
      </c>
      <c r="J21" s="82">
        <v>568.50300000000004</v>
      </c>
      <c r="K21" s="82">
        <v>568.50300000000004</v>
      </c>
      <c r="L21" s="82">
        <v>568.50300000000004</v>
      </c>
      <c r="M21" s="82">
        <v>568.50300000000004</v>
      </c>
      <c r="N21" s="82">
        <v>568.50300000000004</v>
      </c>
      <c r="O21" s="82">
        <v>568.50300000000004</v>
      </c>
      <c r="P21" s="82">
        <v>568.50300000000004</v>
      </c>
      <c r="Q21" s="82">
        <v>568.50300000000004</v>
      </c>
      <c r="R21" s="82">
        <v>568.50300000000004</v>
      </c>
    </row>
    <row r="22" spans="2:18" x14ac:dyDescent="0.25">
      <c r="B22" s="8"/>
      <c r="C22" s="4"/>
      <c r="D22" s="8"/>
      <c r="E22" s="80">
        <v>13406</v>
      </c>
      <c r="F22" s="81" t="s">
        <v>9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</row>
    <row r="23" spans="2:18" x14ac:dyDescent="0.25">
      <c r="B23" s="8"/>
      <c r="C23" s="76">
        <v>1400</v>
      </c>
      <c r="D23" s="77" t="s">
        <v>151</v>
      </c>
      <c r="E23" s="76"/>
      <c r="F23" s="78"/>
      <c r="G23" s="79">
        <v>8771.0299999999988</v>
      </c>
      <c r="H23" s="79">
        <v>8765.0060000000012</v>
      </c>
      <c r="I23" s="79">
        <v>8740.3700000000008</v>
      </c>
      <c r="J23" s="79">
        <v>8739.9660000000022</v>
      </c>
      <c r="K23" s="79">
        <v>8744.0040000000008</v>
      </c>
      <c r="L23" s="79">
        <v>8739.965000000002</v>
      </c>
      <c r="M23" s="79">
        <v>8765.0060000000012</v>
      </c>
      <c r="N23" s="79">
        <v>8765.0060000000012</v>
      </c>
      <c r="O23" s="79">
        <v>8765.0060000000012</v>
      </c>
      <c r="P23" s="79">
        <v>9580.6049439900016</v>
      </c>
      <c r="Q23" s="79">
        <v>8765.0060000000012</v>
      </c>
      <c r="R23" s="79">
        <v>8765.0110000000004</v>
      </c>
    </row>
    <row r="24" spans="2:18" x14ac:dyDescent="0.25">
      <c r="B24" s="8"/>
      <c r="C24" s="4"/>
      <c r="D24" s="8"/>
      <c r="E24" s="80">
        <v>14103</v>
      </c>
      <c r="F24" s="81" t="s">
        <v>10</v>
      </c>
      <c r="G24" s="82">
        <v>4144.0720000000001</v>
      </c>
      <c r="H24" s="82">
        <v>4204.6000000000004</v>
      </c>
      <c r="I24" s="82">
        <v>4179.9639999999999</v>
      </c>
      <c r="J24" s="82">
        <v>4179.5600000000004</v>
      </c>
      <c r="K24" s="82">
        <v>4183.598</v>
      </c>
      <c r="L24" s="82">
        <v>4179.5590000000002</v>
      </c>
      <c r="M24" s="82">
        <v>4204.6000000000004</v>
      </c>
      <c r="N24" s="82">
        <v>4204.6000000000004</v>
      </c>
      <c r="O24" s="82">
        <v>4204.6000000000004</v>
      </c>
      <c r="P24" s="82">
        <v>4586.4709439900007</v>
      </c>
      <c r="Q24" s="82">
        <v>4204.6000000000004</v>
      </c>
      <c r="R24" s="82">
        <v>4204.6000000000004</v>
      </c>
    </row>
    <row r="25" spans="2:18" x14ac:dyDescent="0.25">
      <c r="B25" s="8"/>
      <c r="C25" s="4"/>
      <c r="D25" s="8"/>
      <c r="E25" s="80">
        <v>14202</v>
      </c>
      <c r="F25" s="81" t="s">
        <v>11</v>
      </c>
      <c r="G25" s="82">
        <v>2062</v>
      </c>
      <c r="H25" s="82">
        <v>2023.0239999999999</v>
      </c>
      <c r="I25" s="82">
        <v>2023.0239999999999</v>
      </c>
      <c r="J25" s="82">
        <v>2023.0239999999999</v>
      </c>
      <c r="K25" s="82">
        <v>2023.0239999999999</v>
      </c>
      <c r="L25" s="82">
        <v>2023.0239999999999</v>
      </c>
      <c r="M25" s="82">
        <v>2023.0239999999999</v>
      </c>
      <c r="N25" s="82">
        <v>2023.0239999999999</v>
      </c>
      <c r="O25" s="82">
        <v>2023.0239999999999</v>
      </c>
      <c r="P25" s="82">
        <v>2462.346</v>
      </c>
      <c r="Q25" s="82">
        <v>2023.605</v>
      </c>
      <c r="R25" s="82">
        <v>2023.605</v>
      </c>
    </row>
    <row r="26" spans="2:18" x14ac:dyDescent="0.25">
      <c r="B26" s="8"/>
      <c r="C26" s="4"/>
      <c r="D26" s="8"/>
      <c r="E26" s="80">
        <v>14301</v>
      </c>
      <c r="F26" s="81" t="s">
        <v>12</v>
      </c>
      <c r="G26" s="82">
        <v>847.00800000000004</v>
      </c>
      <c r="H26" s="82">
        <v>823.822</v>
      </c>
      <c r="I26" s="82">
        <v>823.822</v>
      </c>
      <c r="J26" s="82">
        <v>823.822</v>
      </c>
      <c r="K26" s="82">
        <v>823.822</v>
      </c>
      <c r="L26" s="82">
        <v>823.822</v>
      </c>
      <c r="M26" s="82">
        <v>823.822</v>
      </c>
      <c r="N26" s="82">
        <v>823.822</v>
      </c>
      <c r="O26" s="82">
        <v>823.822</v>
      </c>
      <c r="P26" s="82">
        <v>818.22799999999995</v>
      </c>
      <c r="Q26" s="82">
        <v>823.24099999999999</v>
      </c>
      <c r="R26" s="82">
        <v>823.24599999999998</v>
      </c>
    </row>
    <row r="27" spans="2:18" x14ac:dyDescent="0.25">
      <c r="B27" s="8"/>
      <c r="C27" s="4"/>
      <c r="D27" s="8"/>
      <c r="E27" s="80">
        <v>14401</v>
      </c>
      <c r="F27" s="81" t="s">
        <v>13</v>
      </c>
      <c r="G27" s="82">
        <v>1450.5229999999999</v>
      </c>
      <c r="H27" s="82">
        <v>1445.896</v>
      </c>
      <c r="I27" s="82">
        <v>1445.896</v>
      </c>
      <c r="J27" s="82">
        <v>1445.896</v>
      </c>
      <c r="K27" s="82">
        <v>1445.896</v>
      </c>
      <c r="L27" s="82">
        <v>1445.896</v>
      </c>
      <c r="M27" s="82">
        <v>1445.896</v>
      </c>
      <c r="N27" s="82">
        <v>1445.896</v>
      </c>
      <c r="O27" s="82">
        <v>1445.896</v>
      </c>
      <c r="P27" s="82">
        <v>1445.896</v>
      </c>
      <c r="Q27" s="82">
        <v>1445.896</v>
      </c>
      <c r="R27" s="82">
        <v>1445.896</v>
      </c>
    </row>
    <row r="28" spans="2:18" x14ac:dyDescent="0.25">
      <c r="B28" s="8"/>
      <c r="C28" s="4"/>
      <c r="D28" s="8"/>
      <c r="E28" s="80">
        <v>14406</v>
      </c>
      <c r="F28" s="81" t="s">
        <v>14</v>
      </c>
      <c r="G28" s="82">
        <v>267.42700000000002</v>
      </c>
      <c r="H28" s="82">
        <v>267.66399999999999</v>
      </c>
      <c r="I28" s="82">
        <v>267.66399999999999</v>
      </c>
      <c r="J28" s="82">
        <v>267.66399999999999</v>
      </c>
      <c r="K28" s="82">
        <v>267.66399999999999</v>
      </c>
      <c r="L28" s="82">
        <v>267.66399999999999</v>
      </c>
      <c r="M28" s="82">
        <v>267.66399999999999</v>
      </c>
      <c r="N28" s="82">
        <v>267.66399999999999</v>
      </c>
      <c r="O28" s="82">
        <v>267.66399999999999</v>
      </c>
      <c r="P28" s="82">
        <v>267.66399999999999</v>
      </c>
      <c r="Q28" s="82">
        <v>267.66399999999999</v>
      </c>
      <c r="R28" s="82">
        <v>267.66399999999999</v>
      </c>
    </row>
    <row r="29" spans="2:18" x14ac:dyDescent="0.25">
      <c r="B29" s="8"/>
      <c r="C29" s="76">
        <v>1500</v>
      </c>
      <c r="D29" s="77" t="s">
        <v>152</v>
      </c>
      <c r="E29" s="76"/>
      <c r="F29" s="78"/>
      <c r="G29" s="79">
        <v>21477.191999999999</v>
      </c>
      <c r="H29" s="79">
        <v>21345.894</v>
      </c>
      <c r="I29" s="79">
        <v>21456.856</v>
      </c>
      <c r="J29" s="79">
        <v>22004.98</v>
      </c>
      <c r="K29" s="79">
        <v>22025.100999999999</v>
      </c>
      <c r="L29" s="79">
        <v>21907.118999999999</v>
      </c>
      <c r="M29" s="79">
        <v>22025.100999999999</v>
      </c>
      <c r="N29" s="79">
        <v>22025.100999999999</v>
      </c>
      <c r="O29" s="79">
        <v>22025.101213999995</v>
      </c>
      <c r="P29" s="79">
        <v>21515.884999999998</v>
      </c>
      <c r="Q29" s="79">
        <v>22025.100999999999</v>
      </c>
      <c r="R29" s="79">
        <v>24483.751</v>
      </c>
    </row>
    <row r="30" spans="2:18" x14ac:dyDescent="0.25">
      <c r="B30" s="8"/>
      <c r="C30" s="4"/>
      <c r="D30" s="8"/>
      <c r="E30" s="80">
        <v>15101</v>
      </c>
      <c r="F30" s="81" t="s">
        <v>15</v>
      </c>
      <c r="G30" s="82">
        <v>1680.634</v>
      </c>
      <c r="H30" s="82">
        <v>1708.7449999999999</v>
      </c>
      <c r="I30" s="82">
        <v>1725.7449999999999</v>
      </c>
      <c r="J30" s="82">
        <v>1725.7449999999999</v>
      </c>
      <c r="K30" s="82">
        <v>1725.7449999999999</v>
      </c>
      <c r="L30" s="82">
        <v>1725.7449999999999</v>
      </c>
      <c r="M30" s="82">
        <v>1725.7449999999999</v>
      </c>
      <c r="N30" s="82">
        <v>1725.7449999999999</v>
      </c>
      <c r="O30" s="82">
        <v>1725.7449999999999</v>
      </c>
      <c r="P30" s="82">
        <v>1725.7449999999999</v>
      </c>
      <c r="Q30" s="82">
        <v>1725.7449999999999</v>
      </c>
      <c r="R30" s="82">
        <v>1725.7449999999999</v>
      </c>
    </row>
    <row r="31" spans="2:18" x14ac:dyDescent="0.25">
      <c r="B31" s="8"/>
      <c r="C31" s="4"/>
      <c r="D31" s="8"/>
      <c r="E31" s="80">
        <v>15202</v>
      </c>
      <c r="F31" s="81" t="s">
        <v>16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</row>
    <row r="32" spans="2:18" ht="30" x14ac:dyDescent="0.25">
      <c r="B32" s="8"/>
      <c r="C32" s="4"/>
      <c r="D32" s="8"/>
      <c r="E32" s="80">
        <v>15401</v>
      </c>
      <c r="F32" s="81" t="s">
        <v>17</v>
      </c>
      <c r="G32" s="82">
        <v>9252.1949999999997</v>
      </c>
      <c r="H32" s="82">
        <v>9096.598</v>
      </c>
      <c r="I32" s="82">
        <v>9194.56</v>
      </c>
      <c r="J32" s="82">
        <v>9742.6839999999993</v>
      </c>
      <c r="K32" s="82">
        <v>9762.8050000000003</v>
      </c>
      <c r="L32" s="82">
        <v>9644.8230000000003</v>
      </c>
      <c r="M32" s="82">
        <v>9762.8050000000003</v>
      </c>
      <c r="N32" s="82">
        <v>9762.8050000000003</v>
      </c>
      <c r="O32" s="82">
        <v>9762.8052139999945</v>
      </c>
      <c r="P32" s="82">
        <v>9194.9639999999999</v>
      </c>
      <c r="Q32" s="82">
        <v>9762.8050000000003</v>
      </c>
      <c r="R32" s="82">
        <v>12209.455</v>
      </c>
    </row>
    <row r="33" spans="2:18" x14ac:dyDescent="0.25">
      <c r="B33" s="8"/>
      <c r="C33" s="4"/>
      <c r="D33" s="8"/>
      <c r="E33" s="80">
        <v>15402</v>
      </c>
      <c r="F33" s="81" t="s">
        <v>18</v>
      </c>
      <c r="G33" s="82">
        <v>6764.8289999999997</v>
      </c>
      <c r="H33" s="82">
        <v>6766.55</v>
      </c>
      <c r="I33" s="82">
        <v>6759.55</v>
      </c>
      <c r="J33" s="82">
        <v>6759.55</v>
      </c>
      <c r="K33" s="82">
        <v>6759.55</v>
      </c>
      <c r="L33" s="82">
        <v>6759.55</v>
      </c>
      <c r="M33" s="82">
        <v>6759.55</v>
      </c>
      <c r="N33" s="82">
        <v>6759.55</v>
      </c>
      <c r="O33" s="82">
        <v>6759.55</v>
      </c>
      <c r="P33" s="82">
        <v>6818.1750000000002</v>
      </c>
      <c r="Q33" s="82">
        <v>6759.55</v>
      </c>
      <c r="R33" s="82">
        <v>6771.55</v>
      </c>
    </row>
    <row r="34" spans="2:18" x14ac:dyDescent="0.25">
      <c r="B34" s="8"/>
      <c r="C34" s="4"/>
      <c r="D34" s="8"/>
      <c r="E34" s="80">
        <v>15501</v>
      </c>
      <c r="F34" s="81" t="s">
        <v>19</v>
      </c>
      <c r="G34" s="82">
        <v>260.97500000000002</v>
      </c>
      <c r="H34" s="82">
        <v>256.89999999999998</v>
      </c>
      <c r="I34" s="82">
        <v>259.89999999999998</v>
      </c>
      <c r="J34" s="82">
        <v>259.89999999999998</v>
      </c>
      <c r="K34" s="82">
        <v>259.89999999999998</v>
      </c>
      <c r="L34" s="82">
        <v>259.89999999999998</v>
      </c>
      <c r="M34" s="82">
        <v>259.89999999999998</v>
      </c>
      <c r="N34" s="82">
        <v>259.89999999999998</v>
      </c>
      <c r="O34" s="82">
        <v>259.89999999999998</v>
      </c>
      <c r="P34" s="82">
        <v>259.89999999999998</v>
      </c>
      <c r="Q34" s="82">
        <v>259.89999999999998</v>
      </c>
      <c r="R34" s="82">
        <v>259.89999999999998</v>
      </c>
    </row>
    <row r="35" spans="2:18" x14ac:dyDescent="0.25">
      <c r="B35" s="8"/>
      <c r="C35" s="4"/>
      <c r="D35" s="8"/>
      <c r="E35" s="80">
        <v>15901</v>
      </c>
      <c r="F35" s="81" t="s">
        <v>20</v>
      </c>
      <c r="G35" s="82">
        <v>3518.5590000000002</v>
      </c>
      <c r="H35" s="82">
        <v>3517.1010000000001</v>
      </c>
      <c r="I35" s="82">
        <v>3517.1010000000001</v>
      </c>
      <c r="J35" s="82">
        <v>3517.1010000000001</v>
      </c>
      <c r="K35" s="82">
        <v>3517.1010000000001</v>
      </c>
      <c r="L35" s="82">
        <v>3517.1010000000001</v>
      </c>
      <c r="M35" s="82">
        <v>3517.1010000000001</v>
      </c>
      <c r="N35" s="82">
        <v>3517.1010000000001</v>
      </c>
      <c r="O35" s="82">
        <v>3517.1010000000001</v>
      </c>
      <c r="P35" s="82">
        <v>3517.1010000000001</v>
      </c>
      <c r="Q35" s="82">
        <v>3517.1010000000001</v>
      </c>
      <c r="R35" s="82">
        <v>3517.1010000000001</v>
      </c>
    </row>
    <row r="36" spans="2:18" x14ac:dyDescent="0.25">
      <c r="B36" s="8"/>
      <c r="C36" s="76">
        <v>1600</v>
      </c>
      <c r="D36" s="77" t="s">
        <v>153</v>
      </c>
      <c r="E36" s="76"/>
      <c r="F36" s="78"/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14598.317999999999</v>
      </c>
      <c r="N36" s="79">
        <v>1612.0150000000001</v>
      </c>
      <c r="O36" s="79">
        <v>1612.0260000000001</v>
      </c>
      <c r="P36" s="79">
        <v>0</v>
      </c>
      <c r="Q36" s="79">
        <v>0</v>
      </c>
      <c r="R36" s="79">
        <v>309.65899999999999</v>
      </c>
    </row>
    <row r="37" spans="2:18" x14ac:dyDescent="0.25">
      <c r="B37" s="8"/>
      <c r="C37" s="4"/>
      <c r="D37" s="8"/>
      <c r="E37" s="80">
        <v>16101</v>
      </c>
      <c r="F37" s="81" t="s">
        <v>21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14598.317999999999</v>
      </c>
      <c r="N37" s="82">
        <v>1612.0150000000001</v>
      </c>
      <c r="O37" s="82">
        <v>1612.0260000000001</v>
      </c>
      <c r="P37" s="82">
        <v>0</v>
      </c>
      <c r="Q37" s="82">
        <v>0</v>
      </c>
      <c r="R37" s="82">
        <v>139.178</v>
      </c>
    </row>
    <row r="38" spans="2:18" x14ac:dyDescent="0.25">
      <c r="B38" s="8"/>
      <c r="C38" s="4"/>
      <c r="D38" s="8"/>
      <c r="E38" s="80">
        <v>16106</v>
      </c>
      <c r="F38" s="81" t="s">
        <v>22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170.48099999999999</v>
      </c>
    </row>
    <row r="39" spans="2:18" x14ac:dyDescent="0.25">
      <c r="B39" s="8"/>
      <c r="C39" s="76">
        <v>1700</v>
      </c>
      <c r="D39" s="77" t="s">
        <v>154</v>
      </c>
      <c r="E39" s="76"/>
      <c r="F39" s="78"/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1250</v>
      </c>
    </row>
    <row r="40" spans="2:18" x14ac:dyDescent="0.25">
      <c r="B40" s="8"/>
      <c r="C40" s="4"/>
      <c r="D40" s="8"/>
      <c r="E40" s="80">
        <v>17102</v>
      </c>
      <c r="F40" s="81" t="s">
        <v>23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1250</v>
      </c>
    </row>
    <row r="41" spans="2:18" x14ac:dyDescent="0.25">
      <c r="B41" s="72" t="s">
        <v>24</v>
      </c>
      <c r="C41" s="73"/>
      <c r="D41" s="72"/>
      <c r="E41" s="73"/>
      <c r="F41" s="74"/>
      <c r="G41" s="75">
        <v>106930.34199999999</v>
      </c>
      <c r="H41" s="75">
        <v>114818.59699999999</v>
      </c>
      <c r="I41" s="75">
        <v>106411.53099999997</v>
      </c>
      <c r="J41" s="75">
        <v>98786.577200231011</v>
      </c>
      <c r="K41" s="75">
        <v>102235.20000000001</v>
      </c>
      <c r="L41" s="75">
        <v>117838.80520368002</v>
      </c>
      <c r="M41" s="75">
        <v>101890.10841641329</v>
      </c>
      <c r="N41" s="75">
        <v>99925.360128779997</v>
      </c>
      <c r="O41" s="75">
        <v>98928.293999999994</v>
      </c>
      <c r="P41" s="75">
        <v>94595.728100000008</v>
      </c>
      <c r="Q41" s="75">
        <v>97431.99497</v>
      </c>
      <c r="R41" s="75">
        <v>93440.339000000007</v>
      </c>
    </row>
    <row r="42" spans="2:18" x14ac:dyDescent="0.25">
      <c r="B42" s="72" t="s">
        <v>25</v>
      </c>
      <c r="C42" s="73"/>
      <c r="D42" s="72"/>
      <c r="E42" s="73"/>
      <c r="F42" s="74"/>
      <c r="G42" s="75">
        <v>903.53</v>
      </c>
      <c r="H42" s="75">
        <v>1278.4680000000001</v>
      </c>
      <c r="I42" s="75">
        <v>1121.9199999999998</v>
      </c>
      <c r="J42" s="75">
        <v>1307.5309970509998</v>
      </c>
      <c r="K42" s="75">
        <v>1048.1669999999999</v>
      </c>
      <c r="L42" s="75">
        <v>1180.952</v>
      </c>
      <c r="M42" s="75">
        <v>913.41600051930016</v>
      </c>
      <c r="N42" s="75">
        <v>1079.7190019300001</v>
      </c>
      <c r="O42" s="75">
        <v>857.23799999999994</v>
      </c>
      <c r="P42" s="75">
        <v>846.4319999999999</v>
      </c>
      <c r="Q42" s="75">
        <v>933.14099999999996</v>
      </c>
      <c r="R42" s="75">
        <v>755.78899999999987</v>
      </c>
    </row>
    <row r="43" spans="2:18" x14ac:dyDescent="0.25">
      <c r="B43" s="8"/>
      <c r="C43" s="76">
        <v>2100</v>
      </c>
      <c r="D43" s="77" t="s">
        <v>155</v>
      </c>
      <c r="E43" s="76"/>
      <c r="F43" s="78"/>
      <c r="G43" s="79">
        <v>254.715</v>
      </c>
      <c r="H43" s="79">
        <v>289.54500000000002</v>
      </c>
      <c r="I43" s="79">
        <v>243.69800000000001</v>
      </c>
      <c r="J43" s="79">
        <v>230.75799705099999</v>
      </c>
      <c r="K43" s="79">
        <v>224.905</v>
      </c>
      <c r="L43" s="79">
        <v>224.77799999999996</v>
      </c>
      <c r="M43" s="79">
        <v>248.59500051930013</v>
      </c>
      <c r="N43" s="79">
        <v>235.58200193000005</v>
      </c>
      <c r="O43" s="79">
        <v>217.98599999999999</v>
      </c>
      <c r="P43" s="79">
        <v>214.26400000000001</v>
      </c>
      <c r="Q43" s="79">
        <v>209.82900000000001</v>
      </c>
      <c r="R43" s="79">
        <v>205.05200000000002</v>
      </c>
    </row>
    <row r="44" spans="2:18" x14ac:dyDescent="0.25">
      <c r="B44" s="8"/>
      <c r="C44" s="4"/>
      <c r="D44" s="8"/>
      <c r="E44" s="80">
        <v>21101</v>
      </c>
      <c r="F44" s="81" t="s">
        <v>26</v>
      </c>
      <c r="G44" s="82">
        <v>145.37100000000001</v>
      </c>
      <c r="H44" s="82">
        <v>164.91900000000001</v>
      </c>
      <c r="I44" s="82">
        <v>164.91900000000001</v>
      </c>
      <c r="J44" s="82">
        <v>164.91899705099999</v>
      </c>
      <c r="K44" s="82">
        <v>164.91900000000001</v>
      </c>
      <c r="L44" s="82">
        <v>164.91900000000001</v>
      </c>
      <c r="M44" s="82">
        <v>164.91900051930011</v>
      </c>
      <c r="N44" s="82">
        <v>164.91900193000004</v>
      </c>
      <c r="O44" s="82">
        <v>164.91900000000001</v>
      </c>
      <c r="P44" s="82">
        <v>164.91900000000001</v>
      </c>
      <c r="Q44" s="82">
        <v>167.41900000000001</v>
      </c>
      <c r="R44" s="82">
        <v>164.91300000000001</v>
      </c>
    </row>
    <row r="45" spans="2:18" x14ac:dyDescent="0.25">
      <c r="B45" s="8"/>
      <c r="C45" s="4"/>
      <c r="D45" s="8"/>
      <c r="E45" s="80">
        <v>21201</v>
      </c>
      <c r="F45" s="81" t="s">
        <v>27</v>
      </c>
      <c r="G45" s="82">
        <v>1.4510000000000001</v>
      </c>
      <c r="H45" s="82">
        <v>0.2</v>
      </c>
      <c r="I45" s="82">
        <v>2.4500000000000002</v>
      </c>
      <c r="J45" s="82">
        <v>0.2</v>
      </c>
      <c r="K45" s="82">
        <v>1.4510000000000001</v>
      </c>
      <c r="L45" s="82">
        <v>0.2</v>
      </c>
      <c r="M45" s="82">
        <v>0.6</v>
      </c>
      <c r="N45" s="82">
        <v>0.2</v>
      </c>
      <c r="O45" s="82">
        <v>2.601</v>
      </c>
      <c r="P45" s="82">
        <v>0.2</v>
      </c>
      <c r="Q45" s="82">
        <v>0.6</v>
      </c>
      <c r="R45" s="82">
        <v>0.19700000000000001</v>
      </c>
    </row>
    <row r="46" spans="2:18" x14ac:dyDescent="0.25">
      <c r="B46" s="8"/>
      <c r="C46" s="4"/>
      <c r="D46" s="8"/>
      <c r="E46" s="80">
        <v>21301</v>
      </c>
      <c r="F46" s="81" t="s">
        <v>28</v>
      </c>
      <c r="G46" s="82">
        <v>3.08</v>
      </c>
      <c r="H46" s="82">
        <v>4.0309999999999997</v>
      </c>
      <c r="I46" s="82">
        <v>0.83</v>
      </c>
      <c r="J46" s="82">
        <v>0.13</v>
      </c>
      <c r="K46" s="82">
        <v>2.0289999999999999</v>
      </c>
      <c r="L46" s="82">
        <v>0.13</v>
      </c>
      <c r="M46" s="82">
        <v>0.13</v>
      </c>
      <c r="N46" s="82">
        <v>0.93100000000000005</v>
      </c>
      <c r="O46" s="82">
        <v>0.52900000000000003</v>
      </c>
      <c r="P46" s="82">
        <v>0.13</v>
      </c>
      <c r="Q46" s="82">
        <v>0.52900000000000003</v>
      </c>
      <c r="R46" s="82">
        <v>0.13100000000000001</v>
      </c>
    </row>
    <row r="47" spans="2:18" x14ac:dyDescent="0.25">
      <c r="B47" s="8"/>
      <c r="C47" s="4"/>
      <c r="D47" s="8"/>
      <c r="E47" s="80">
        <v>21401</v>
      </c>
      <c r="F47" s="81" t="s">
        <v>29</v>
      </c>
      <c r="G47" s="82">
        <v>5.2729999999999997</v>
      </c>
      <c r="H47" s="82">
        <v>3.4180000000000001</v>
      </c>
      <c r="I47" s="82">
        <v>6.2080000000000002</v>
      </c>
      <c r="J47" s="82">
        <v>10.118</v>
      </c>
      <c r="K47" s="82">
        <v>4.5679999999999996</v>
      </c>
      <c r="L47" s="82">
        <v>4.1580000000000004</v>
      </c>
      <c r="M47" s="82">
        <v>4.6680000000000001</v>
      </c>
      <c r="N47" s="82">
        <v>4.8179999999999996</v>
      </c>
      <c r="O47" s="82">
        <v>6.3079999999999998</v>
      </c>
      <c r="P47" s="82">
        <v>2.4180000000000001</v>
      </c>
      <c r="Q47" s="82">
        <v>4.6680000000000001</v>
      </c>
      <c r="R47" s="82">
        <v>4.758</v>
      </c>
    </row>
    <row r="48" spans="2:18" x14ac:dyDescent="0.25">
      <c r="B48" s="8"/>
      <c r="C48" s="4"/>
      <c r="D48" s="8"/>
      <c r="E48" s="80">
        <v>21501</v>
      </c>
      <c r="F48" s="81" t="s">
        <v>30</v>
      </c>
      <c r="G48" s="82">
        <v>92.974000000000004</v>
      </c>
      <c r="H48" s="82">
        <v>111.014</v>
      </c>
      <c r="I48" s="82">
        <v>63.268000000000001</v>
      </c>
      <c r="J48" s="82">
        <v>42.027000000000001</v>
      </c>
      <c r="K48" s="82">
        <v>46.154000000000003</v>
      </c>
      <c r="L48" s="82">
        <v>48.856000000000002</v>
      </c>
      <c r="M48" s="82">
        <v>71.028000000000006</v>
      </c>
      <c r="N48" s="82">
        <v>50.963000000000001</v>
      </c>
      <c r="O48" s="82">
        <v>36.475999999999999</v>
      </c>
      <c r="P48" s="82">
        <v>39.942999999999998</v>
      </c>
      <c r="Q48" s="82">
        <v>31.513999999999999</v>
      </c>
      <c r="R48" s="82">
        <v>29.486000000000001</v>
      </c>
    </row>
    <row r="49" spans="2:18" x14ac:dyDescent="0.25">
      <c r="B49" s="8"/>
      <c r="C49" s="4"/>
      <c r="D49" s="8"/>
      <c r="E49" s="80">
        <v>21601</v>
      </c>
      <c r="F49" s="81" t="s">
        <v>31</v>
      </c>
      <c r="G49" s="82">
        <v>6.5659999999999998</v>
      </c>
      <c r="H49" s="82">
        <v>5.9630000000000001</v>
      </c>
      <c r="I49" s="82">
        <v>6.0229999999999997</v>
      </c>
      <c r="J49" s="82">
        <v>13.364000000000001</v>
      </c>
      <c r="K49" s="82">
        <v>5.7839999999999998</v>
      </c>
      <c r="L49" s="82">
        <v>6.5149999999999997</v>
      </c>
      <c r="M49" s="82">
        <v>7.25</v>
      </c>
      <c r="N49" s="82">
        <v>13.750999999999999</v>
      </c>
      <c r="O49" s="82">
        <v>7.1529999999999996</v>
      </c>
      <c r="P49" s="82">
        <v>6.6539999999999999</v>
      </c>
      <c r="Q49" s="82">
        <v>5.0990000000000002</v>
      </c>
      <c r="R49" s="82">
        <v>5.5670000000000002</v>
      </c>
    </row>
    <row r="50" spans="2:18" x14ac:dyDescent="0.25">
      <c r="B50" s="8"/>
      <c r="C50" s="76">
        <v>2200</v>
      </c>
      <c r="D50" s="77" t="s">
        <v>156</v>
      </c>
      <c r="E50" s="76"/>
      <c r="F50" s="78"/>
      <c r="G50" s="79">
        <v>157.928</v>
      </c>
      <c r="H50" s="79">
        <v>187.10500000000002</v>
      </c>
      <c r="I50" s="79">
        <v>152.97999999999999</v>
      </c>
      <c r="J50" s="79">
        <v>176.709</v>
      </c>
      <c r="K50" s="79">
        <v>149.54900000000001</v>
      </c>
      <c r="L50" s="79">
        <v>147.34300000000002</v>
      </c>
      <c r="M50" s="79">
        <v>151.386</v>
      </c>
      <c r="N50" s="79">
        <v>144.71699999999998</v>
      </c>
      <c r="O50" s="79">
        <v>139.779</v>
      </c>
      <c r="P50" s="79">
        <v>146.00700000000001</v>
      </c>
      <c r="Q50" s="79">
        <v>143.38</v>
      </c>
      <c r="R50" s="79">
        <v>140.857</v>
      </c>
    </row>
    <row r="51" spans="2:18" ht="30" x14ac:dyDescent="0.25">
      <c r="B51" s="8"/>
      <c r="C51" s="4"/>
      <c r="D51" s="8"/>
      <c r="E51" s="80">
        <v>22104</v>
      </c>
      <c r="F51" s="81" t="s">
        <v>32</v>
      </c>
      <c r="G51" s="82">
        <v>124.104</v>
      </c>
      <c r="H51" s="82">
        <v>124.00700000000001</v>
      </c>
      <c r="I51" s="82">
        <v>124.107</v>
      </c>
      <c r="J51" s="82">
        <v>124.70699999999999</v>
      </c>
      <c r="K51" s="82">
        <v>124.607</v>
      </c>
      <c r="L51" s="82">
        <v>124.50700000000001</v>
      </c>
      <c r="M51" s="82">
        <v>124.107</v>
      </c>
      <c r="N51" s="82">
        <v>124.607</v>
      </c>
      <c r="O51" s="82">
        <v>124.107</v>
      </c>
      <c r="P51" s="82">
        <v>124.107</v>
      </c>
      <c r="Q51" s="82">
        <v>124.607</v>
      </c>
      <c r="R51" s="82">
        <v>124.107</v>
      </c>
    </row>
    <row r="52" spans="2:18" x14ac:dyDescent="0.25">
      <c r="B52" s="8"/>
      <c r="C52" s="4"/>
      <c r="D52" s="8"/>
      <c r="E52" s="80">
        <v>22301</v>
      </c>
      <c r="F52" s="81" t="s">
        <v>33</v>
      </c>
      <c r="G52" s="82">
        <v>33.823999999999998</v>
      </c>
      <c r="H52" s="82">
        <v>63.097999999999999</v>
      </c>
      <c r="I52" s="82">
        <v>28.873000000000001</v>
      </c>
      <c r="J52" s="82">
        <v>52.002000000000002</v>
      </c>
      <c r="K52" s="82">
        <v>24.942</v>
      </c>
      <c r="L52" s="82">
        <v>22.835999999999999</v>
      </c>
      <c r="M52" s="82">
        <v>27.279</v>
      </c>
      <c r="N52" s="82">
        <v>20.11</v>
      </c>
      <c r="O52" s="82">
        <v>15.672000000000001</v>
      </c>
      <c r="P52" s="82">
        <v>21.9</v>
      </c>
      <c r="Q52" s="82">
        <v>18.773</v>
      </c>
      <c r="R52" s="82">
        <v>16.75</v>
      </c>
    </row>
    <row r="53" spans="2:18" x14ac:dyDescent="0.25">
      <c r="B53" s="8"/>
      <c r="C53" s="76">
        <v>2400</v>
      </c>
      <c r="D53" s="77" t="s">
        <v>157</v>
      </c>
      <c r="E53" s="76"/>
      <c r="F53" s="78"/>
      <c r="G53" s="79">
        <v>99.421999999999997</v>
      </c>
      <c r="H53" s="79">
        <v>385.19600000000003</v>
      </c>
      <c r="I53" s="79">
        <v>290.16900000000004</v>
      </c>
      <c r="J53" s="79">
        <v>439.70399999999995</v>
      </c>
      <c r="K53" s="79">
        <v>263.99</v>
      </c>
      <c r="L53" s="79">
        <v>83.747</v>
      </c>
      <c r="M53" s="79">
        <v>103.67699999999999</v>
      </c>
      <c r="N53" s="79">
        <v>294.47899999999998</v>
      </c>
      <c r="O53" s="79">
        <v>91.613</v>
      </c>
      <c r="P53" s="79">
        <v>85.144000000000005</v>
      </c>
      <c r="Q53" s="79">
        <v>236.90200000000002</v>
      </c>
      <c r="R53" s="79">
        <v>77.301000000000002</v>
      </c>
    </row>
    <row r="54" spans="2:18" x14ac:dyDescent="0.25">
      <c r="B54" s="8"/>
      <c r="C54" s="4"/>
      <c r="D54" s="8"/>
      <c r="E54" s="80">
        <v>24101</v>
      </c>
      <c r="F54" s="81" t="s">
        <v>34</v>
      </c>
      <c r="G54" s="82">
        <v>0.64200000000000002</v>
      </c>
      <c r="H54" s="82">
        <v>0.29199999999999998</v>
      </c>
      <c r="I54" s="82">
        <v>0.47199999999999998</v>
      </c>
      <c r="J54" s="82">
        <v>7.9619999999999997</v>
      </c>
      <c r="K54" s="82">
        <v>0.29199999999999998</v>
      </c>
      <c r="L54" s="82">
        <v>0.29199999999999998</v>
      </c>
      <c r="M54" s="82">
        <v>0.29199999999999998</v>
      </c>
      <c r="N54" s="82">
        <v>0.64200000000000002</v>
      </c>
      <c r="O54" s="82">
        <v>0.29199999999999998</v>
      </c>
      <c r="P54" s="82">
        <v>0.29199999999999998</v>
      </c>
      <c r="Q54" s="82">
        <v>0.28999999999999998</v>
      </c>
      <c r="R54" s="82">
        <v>0.64</v>
      </c>
    </row>
    <row r="55" spans="2:18" x14ac:dyDescent="0.25">
      <c r="B55" s="8"/>
      <c r="C55" s="4"/>
      <c r="D55" s="8"/>
      <c r="E55" s="80">
        <v>24201</v>
      </c>
      <c r="F55" s="81" t="s">
        <v>35</v>
      </c>
      <c r="G55" s="82">
        <v>0.3</v>
      </c>
      <c r="H55" s="82">
        <v>0</v>
      </c>
      <c r="I55" s="82">
        <v>0</v>
      </c>
      <c r="J55" s="82">
        <v>7</v>
      </c>
      <c r="K55" s="82">
        <v>0</v>
      </c>
      <c r="L55" s="82">
        <v>0.4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2">
        <v>0</v>
      </c>
    </row>
    <row r="56" spans="2:18" x14ac:dyDescent="0.25">
      <c r="B56" s="8"/>
      <c r="C56" s="4"/>
      <c r="D56" s="8"/>
      <c r="E56" s="80">
        <v>24301</v>
      </c>
      <c r="F56" s="81" t="s">
        <v>36</v>
      </c>
      <c r="G56" s="82">
        <v>2.4E-2</v>
      </c>
      <c r="H56" s="82">
        <v>0</v>
      </c>
      <c r="I56" s="82">
        <v>0.63500000000000001</v>
      </c>
      <c r="J56" s="82">
        <v>9.6560000000000006</v>
      </c>
      <c r="K56" s="82">
        <v>0</v>
      </c>
      <c r="L56" s="82">
        <v>0</v>
      </c>
      <c r="M56" s="82">
        <v>0.5</v>
      </c>
      <c r="N56" s="82">
        <v>0</v>
      </c>
      <c r="O56" s="82">
        <v>0</v>
      </c>
      <c r="P56" s="82">
        <v>0</v>
      </c>
      <c r="Q56" s="82">
        <v>0.3</v>
      </c>
      <c r="R56" s="82">
        <v>0</v>
      </c>
    </row>
    <row r="57" spans="2:18" x14ac:dyDescent="0.25">
      <c r="B57" s="8"/>
      <c r="C57" s="4"/>
      <c r="D57" s="8"/>
      <c r="E57" s="80">
        <v>24401</v>
      </c>
      <c r="F57" s="81" t="s">
        <v>37</v>
      </c>
      <c r="G57" s="82">
        <v>0</v>
      </c>
      <c r="H57" s="82">
        <v>1</v>
      </c>
      <c r="I57" s="82">
        <v>4.5</v>
      </c>
      <c r="J57" s="82">
        <v>67.5</v>
      </c>
      <c r="K57" s="82">
        <v>0</v>
      </c>
      <c r="L57" s="82">
        <v>0</v>
      </c>
      <c r="M57" s="82">
        <v>0</v>
      </c>
      <c r="N57" s="82">
        <v>1.5</v>
      </c>
      <c r="O57" s="82">
        <v>0</v>
      </c>
      <c r="P57" s="82">
        <v>0</v>
      </c>
      <c r="Q57" s="82">
        <v>0</v>
      </c>
      <c r="R57" s="82">
        <v>0</v>
      </c>
    </row>
    <row r="58" spans="2:18" x14ac:dyDescent="0.25">
      <c r="B58" s="8"/>
      <c r="C58" s="4"/>
      <c r="D58" s="8"/>
      <c r="E58" s="80">
        <v>24501</v>
      </c>
      <c r="F58" s="81" t="s">
        <v>38</v>
      </c>
      <c r="G58" s="82">
        <v>0.8</v>
      </c>
      <c r="H58" s="82">
        <v>3.6</v>
      </c>
      <c r="I58" s="82">
        <v>0</v>
      </c>
      <c r="J58" s="82">
        <v>0.6</v>
      </c>
      <c r="K58" s="82">
        <v>0</v>
      </c>
      <c r="L58" s="82">
        <v>0.9</v>
      </c>
      <c r="M58" s="82">
        <v>0.6</v>
      </c>
      <c r="N58" s="82">
        <v>0</v>
      </c>
      <c r="O58" s="82">
        <v>0</v>
      </c>
      <c r="P58" s="82">
        <v>1.2</v>
      </c>
      <c r="Q58" s="82">
        <v>0</v>
      </c>
      <c r="R58" s="82">
        <v>0.5</v>
      </c>
    </row>
    <row r="59" spans="2:18" x14ac:dyDescent="0.25">
      <c r="B59" s="8"/>
      <c r="C59" s="4"/>
      <c r="D59" s="8"/>
      <c r="E59" s="80">
        <v>24601</v>
      </c>
      <c r="F59" s="81" t="s">
        <v>39</v>
      </c>
      <c r="G59" s="82">
        <v>42.994</v>
      </c>
      <c r="H59" s="82">
        <v>142.322</v>
      </c>
      <c r="I59" s="82">
        <v>211.48500000000001</v>
      </c>
      <c r="J59" s="82">
        <v>26.167000000000002</v>
      </c>
      <c r="K59" s="82">
        <v>163.46600000000001</v>
      </c>
      <c r="L59" s="82">
        <v>17.280999999999999</v>
      </c>
      <c r="M59" s="82">
        <v>26.971</v>
      </c>
      <c r="N59" s="82">
        <v>17.512</v>
      </c>
      <c r="O59" s="82">
        <v>19.873999999999999</v>
      </c>
      <c r="P59" s="82">
        <v>20.289000000000001</v>
      </c>
      <c r="Q59" s="82">
        <v>22.768000000000001</v>
      </c>
      <c r="R59" s="82">
        <v>14.919</v>
      </c>
    </row>
    <row r="60" spans="2:18" x14ac:dyDescent="0.25">
      <c r="B60" s="8"/>
      <c r="C60" s="4"/>
      <c r="D60" s="8"/>
      <c r="E60" s="80">
        <v>24701</v>
      </c>
      <c r="F60" s="81" t="s">
        <v>40</v>
      </c>
      <c r="G60" s="82">
        <v>12.627000000000001</v>
      </c>
      <c r="H60" s="82">
        <v>12.041</v>
      </c>
      <c r="I60" s="82">
        <v>8.6890000000000001</v>
      </c>
      <c r="J60" s="82">
        <v>9.9149999999999991</v>
      </c>
      <c r="K60" s="82">
        <v>11.942</v>
      </c>
      <c r="L60" s="82">
        <v>9.2620000000000005</v>
      </c>
      <c r="M60" s="82">
        <v>11.125999999999999</v>
      </c>
      <c r="N60" s="82">
        <v>14.241</v>
      </c>
      <c r="O60" s="82">
        <v>8.9610000000000003</v>
      </c>
      <c r="P60" s="82">
        <v>9.8550000000000004</v>
      </c>
      <c r="Q60" s="82">
        <v>9.9209999999999994</v>
      </c>
      <c r="R60" s="82">
        <v>8.6270000000000007</v>
      </c>
    </row>
    <row r="61" spans="2:18" x14ac:dyDescent="0.25">
      <c r="B61" s="8"/>
      <c r="C61" s="4"/>
      <c r="D61" s="8"/>
      <c r="E61" s="80">
        <v>24801</v>
      </c>
      <c r="F61" s="81" t="s">
        <v>41</v>
      </c>
      <c r="G61" s="82">
        <v>8.0809999999999995</v>
      </c>
      <c r="H61" s="82">
        <v>151.08600000000001</v>
      </c>
      <c r="I61" s="82">
        <v>2.5859999999999999</v>
      </c>
      <c r="J61" s="82">
        <v>258.20100000000002</v>
      </c>
      <c r="K61" s="82">
        <v>36.085999999999999</v>
      </c>
      <c r="L61" s="82">
        <v>1.43</v>
      </c>
      <c r="M61" s="82">
        <v>11.984</v>
      </c>
      <c r="N61" s="82">
        <v>209.38</v>
      </c>
      <c r="O61" s="82">
        <v>10.884</v>
      </c>
      <c r="P61" s="82">
        <v>1.8049999999999999</v>
      </c>
      <c r="Q61" s="82">
        <v>151.02000000000001</v>
      </c>
      <c r="R61" s="82">
        <v>1.413</v>
      </c>
    </row>
    <row r="62" spans="2:18" x14ac:dyDescent="0.25">
      <c r="B62" s="8"/>
      <c r="C62" s="4"/>
      <c r="D62" s="8"/>
      <c r="E62" s="80">
        <v>24901</v>
      </c>
      <c r="F62" s="81" t="s">
        <v>42</v>
      </c>
      <c r="G62" s="82">
        <v>33.954000000000001</v>
      </c>
      <c r="H62" s="82">
        <v>74.855000000000004</v>
      </c>
      <c r="I62" s="82">
        <v>61.802</v>
      </c>
      <c r="J62" s="82">
        <v>52.703000000000003</v>
      </c>
      <c r="K62" s="82">
        <v>52.204000000000001</v>
      </c>
      <c r="L62" s="82">
        <v>54.182000000000002</v>
      </c>
      <c r="M62" s="82">
        <v>52.204000000000001</v>
      </c>
      <c r="N62" s="82">
        <v>51.204000000000001</v>
      </c>
      <c r="O62" s="82">
        <v>51.601999999999997</v>
      </c>
      <c r="P62" s="82">
        <v>51.703000000000003</v>
      </c>
      <c r="Q62" s="82">
        <v>52.603000000000002</v>
      </c>
      <c r="R62" s="82">
        <v>51.201999999999998</v>
      </c>
    </row>
    <row r="63" spans="2:18" x14ac:dyDescent="0.25">
      <c r="B63" s="8"/>
      <c r="C63" s="76">
        <v>2500</v>
      </c>
      <c r="D63" s="77" t="s">
        <v>158</v>
      </c>
      <c r="E63" s="76"/>
      <c r="F63" s="78"/>
      <c r="G63" s="82">
        <v>0</v>
      </c>
      <c r="H63" s="82">
        <v>0</v>
      </c>
      <c r="I63" s="82">
        <v>0</v>
      </c>
      <c r="J63" s="82">
        <v>15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</row>
    <row r="64" spans="2:18" x14ac:dyDescent="0.25">
      <c r="B64" s="8"/>
      <c r="C64" s="109"/>
      <c r="D64" s="110"/>
      <c r="E64" s="80">
        <v>25201</v>
      </c>
      <c r="F64" s="81" t="s">
        <v>207</v>
      </c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>
        <v>1.2</v>
      </c>
    </row>
    <row r="65" spans="2:18" x14ac:dyDescent="0.25">
      <c r="B65" s="8"/>
      <c r="C65" s="4"/>
      <c r="D65" s="8"/>
      <c r="E65" s="80">
        <v>25501</v>
      </c>
      <c r="F65" s="81" t="s">
        <v>43</v>
      </c>
      <c r="G65" s="82">
        <v>0</v>
      </c>
      <c r="H65" s="82">
        <v>0</v>
      </c>
      <c r="I65" s="82">
        <v>0</v>
      </c>
      <c r="J65" s="82">
        <v>15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-1.2</v>
      </c>
    </row>
    <row r="66" spans="2:18" x14ac:dyDescent="0.25">
      <c r="B66" s="8"/>
      <c r="C66" s="76">
        <v>2600</v>
      </c>
      <c r="D66" s="77" t="s">
        <v>159</v>
      </c>
      <c r="E66" s="76"/>
      <c r="F66" s="78"/>
      <c r="G66" s="79">
        <v>326.21699999999993</v>
      </c>
      <c r="H66" s="79">
        <v>326.25700000000001</v>
      </c>
      <c r="I66" s="79">
        <v>351.29300000000001</v>
      </c>
      <c r="J66" s="79">
        <v>322.83699999999993</v>
      </c>
      <c r="K66" s="79">
        <v>322.87700000000001</v>
      </c>
      <c r="L66" s="79">
        <v>322.91699999999997</v>
      </c>
      <c r="M66" s="79">
        <v>322.95699999999994</v>
      </c>
      <c r="N66" s="79">
        <v>322.99700000000001</v>
      </c>
      <c r="O66" s="79">
        <v>323.03699999999998</v>
      </c>
      <c r="P66" s="79">
        <v>326.57699999999994</v>
      </c>
      <c r="Q66" s="79">
        <v>326.61699999999996</v>
      </c>
      <c r="R66" s="79">
        <v>326.65699999999998</v>
      </c>
    </row>
    <row r="67" spans="2:18" ht="45" x14ac:dyDescent="0.25">
      <c r="B67" s="8"/>
      <c r="C67" s="4"/>
      <c r="D67" s="8"/>
      <c r="E67" s="80">
        <v>26102</v>
      </c>
      <c r="F67" s="81" t="s">
        <v>44</v>
      </c>
      <c r="G67" s="82">
        <v>166.66699999999997</v>
      </c>
      <c r="H67" s="82">
        <v>166.66700000000003</v>
      </c>
      <c r="I67" s="82">
        <v>166.667</v>
      </c>
      <c r="J67" s="82">
        <v>166.667</v>
      </c>
      <c r="K67" s="82">
        <v>166.667</v>
      </c>
      <c r="L67" s="82">
        <v>166.667</v>
      </c>
      <c r="M67" s="82">
        <v>166.66699999999997</v>
      </c>
      <c r="N67" s="82">
        <v>166.66700000000003</v>
      </c>
      <c r="O67" s="82">
        <v>166.667</v>
      </c>
      <c r="P67" s="82">
        <v>166.667</v>
      </c>
      <c r="Q67" s="82">
        <v>166.667</v>
      </c>
      <c r="R67" s="82">
        <v>166.667</v>
      </c>
    </row>
    <row r="68" spans="2:18" ht="30" x14ac:dyDescent="0.25">
      <c r="B68" s="8"/>
      <c r="C68" s="4"/>
      <c r="D68" s="8"/>
      <c r="E68" s="80">
        <v>26103</v>
      </c>
      <c r="F68" s="81" t="s">
        <v>45</v>
      </c>
      <c r="G68" s="82">
        <v>153.13300000000001</v>
      </c>
      <c r="H68" s="82">
        <v>151.84200000000001</v>
      </c>
      <c r="I68" s="82">
        <v>153.21299999999999</v>
      </c>
      <c r="J68" s="82">
        <v>153.25299999999999</v>
      </c>
      <c r="K68" s="82">
        <v>148.29300000000001</v>
      </c>
      <c r="L68" s="82">
        <v>153.333</v>
      </c>
      <c r="M68" s="82">
        <v>153.37299999999999</v>
      </c>
      <c r="N68" s="82">
        <v>153.41300000000001</v>
      </c>
      <c r="O68" s="82">
        <v>153.453</v>
      </c>
      <c r="P68" s="82">
        <v>153.49299999999999</v>
      </c>
      <c r="Q68" s="82">
        <v>153.53299999999999</v>
      </c>
      <c r="R68" s="82">
        <v>153.57300000000001</v>
      </c>
    </row>
    <row r="69" spans="2:18" ht="30" x14ac:dyDescent="0.25">
      <c r="B69" s="8"/>
      <c r="C69" s="4"/>
      <c r="D69" s="8"/>
      <c r="E69" s="80">
        <v>26105</v>
      </c>
      <c r="F69" s="81" t="s">
        <v>46</v>
      </c>
      <c r="G69" s="82">
        <v>6.4169999999999998</v>
      </c>
      <c r="H69" s="82">
        <v>7.7480000000000002</v>
      </c>
      <c r="I69" s="82">
        <v>31.413</v>
      </c>
      <c r="J69" s="82">
        <v>2.9169999999999998</v>
      </c>
      <c r="K69" s="82">
        <v>7.9169999999999998</v>
      </c>
      <c r="L69" s="82">
        <v>2.9169999999999998</v>
      </c>
      <c r="M69" s="82">
        <v>2.9169999999999998</v>
      </c>
      <c r="N69" s="82">
        <v>2.9169999999999998</v>
      </c>
      <c r="O69" s="82">
        <v>2.9169999999999998</v>
      </c>
      <c r="P69" s="82">
        <v>6.4169999999999998</v>
      </c>
      <c r="Q69" s="82">
        <v>6.4169999999999998</v>
      </c>
      <c r="R69" s="82">
        <v>6.4169999999999998</v>
      </c>
    </row>
    <row r="70" spans="2:18" x14ac:dyDescent="0.25">
      <c r="B70" s="8"/>
      <c r="C70" s="76">
        <v>2700</v>
      </c>
      <c r="D70" s="77" t="s">
        <v>160</v>
      </c>
      <c r="E70" s="76"/>
      <c r="F70" s="78"/>
      <c r="G70" s="79">
        <v>36.509</v>
      </c>
      <c r="H70" s="79">
        <v>65.56</v>
      </c>
      <c r="I70" s="79">
        <v>69.548000000000002</v>
      </c>
      <c r="J70" s="79">
        <v>98.057000000000002</v>
      </c>
      <c r="K70" s="79">
        <v>69.557000000000002</v>
      </c>
      <c r="L70" s="79">
        <v>389.548</v>
      </c>
      <c r="M70" s="79">
        <v>71.912000000000006</v>
      </c>
      <c r="N70" s="79">
        <v>65.558000000000007</v>
      </c>
      <c r="O70" s="79">
        <v>66.558000000000007</v>
      </c>
      <c r="P70" s="79">
        <v>65.558000000000007</v>
      </c>
      <c r="Q70" s="79">
        <v>0.55800000000000005</v>
      </c>
      <c r="R70" s="79">
        <v>0.56000000000000005</v>
      </c>
    </row>
    <row r="71" spans="2:18" x14ac:dyDescent="0.25">
      <c r="B71" s="8"/>
      <c r="C71" s="4"/>
      <c r="D71" s="8"/>
      <c r="E71" s="80">
        <v>27101</v>
      </c>
      <c r="F71" s="81" t="s">
        <v>47</v>
      </c>
      <c r="G71" s="82">
        <v>3.0590000000000002</v>
      </c>
      <c r="H71" s="82">
        <v>1.155</v>
      </c>
      <c r="I71" s="82">
        <v>4.548</v>
      </c>
      <c r="J71" s="82">
        <v>31.962</v>
      </c>
      <c r="K71" s="82">
        <v>4.5570000000000004</v>
      </c>
      <c r="L71" s="82">
        <v>25.047999999999998</v>
      </c>
      <c r="M71" s="82">
        <v>2.9119999999999999</v>
      </c>
      <c r="N71" s="82">
        <v>0.55800000000000005</v>
      </c>
      <c r="O71" s="82">
        <v>1.5580000000000001</v>
      </c>
      <c r="P71" s="82">
        <v>0.55800000000000005</v>
      </c>
      <c r="Q71" s="82">
        <v>0.55800000000000005</v>
      </c>
      <c r="R71" s="82">
        <v>0.56000000000000005</v>
      </c>
    </row>
    <row r="72" spans="2:18" x14ac:dyDescent="0.25">
      <c r="B72" s="8"/>
      <c r="C72" s="4"/>
      <c r="D72" s="8"/>
      <c r="E72" s="80">
        <v>27201</v>
      </c>
      <c r="F72" s="81" t="s">
        <v>48</v>
      </c>
      <c r="G72" s="82">
        <v>0</v>
      </c>
      <c r="H72" s="82">
        <v>0.05</v>
      </c>
      <c r="I72" s="82">
        <v>0</v>
      </c>
      <c r="J72" s="82">
        <v>0.5</v>
      </c>
      <c r="K72" s="82">
        <v>0</v>
      </c>
      <c r="L72" s="82">
        <v>299.45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  <c r="R72" s="82">
        <v>0</v>
      </c>
    </row>
    <row r="73" spans="2:18" x14ac:dyDescent="0.25">
      <c r="B73" s="8"/>
      <c r="C73" s="4"/>
      <c r="D73" s="8"/>
      <c r="E73" s="80">
        <v>27301</v>
      </c>
      <c r="F73" s="81" t="s">
        <v>49</v>
      </c>
      <c r="G73" s="82">
        <v>33.450000000000003</v>
      </c>
      <c r="H73" s="82">
        <v>64.355000000000004</v>
      </c>
      <c r="I73" s="82">
        <v>65</v>
      </c>
      <c r="J73" s="82">
        <v>65.594999999999999</v>
      </c>
      <c r="K73" s="82">
        <v>65</v>
      </c>
      <c r="L73" s="82">
        <v>65.05</v>
      </c>
      <c r="M73" s="82">
        <v>69</v>
      </c>
      <c r="N73" s="82">
        <v>65</v>
      </c>
      <c r="O73" s="82">
        <v>65</v>
      </c>
      <c r="P73" s="82">
        <v>65</v>
      </c>
      <c r="Q73" s="82">
        <v>0</v>
      </c>
      <c r="R73" s="82">
        <v>0</v>
      </c>
    </row>
    <row r="74" spans="2:18" x14ac:dyDescent="0.25">
      <c r="B74" s="8"/>
      <c r="C74" s="76">
        <v>2900</v>
      </c>
      <c r="D74" s="77" t="s">
        <v>161</v>
      </c>
      <c r="E74" s="76"/>
      <c r="F74" s="78"/>
      <c r="G74" s="79">
        <v>28.739000000000001</v>
      </c>
      <c r="H74" s="79">
        <v>24.805</v>
      </c>
      <c r="I74" s="79">
        <v>14.232000000000001</v>
      </c>
      <c r="J74" s="79">
        <v>24.466000000000001</v>
      </c>
      <c r="K74" s="79">
        <v>17.289000000000001</v>
      </c>
      <c r="L74" s="79">
        <v>12.619</v>
      </c>
      <c r="M74" s="79">
        <v>14.889000000000001</v>
      </c>
      <c r="N74" s="79">
        <v>16.385999999999999</v>
      </c>
      <c r="O74" s="79">
        <v>18.265000000000001</v>
      </c>
      <c r="P74" s="79">
        <v>8.8819999999999997</v>
      </c>
      <c r="Q74" s="79">
        <v>15.855</v>
      </c>
      <c r="R74" s="79">
        <v>5.3620000000000001</v>
      </c>
    </row>
    <row r="75" spans="2:18" x14ac:dyDescent="0.25">
      <c r="B75" s="8"/>
      <c r="C75" s="4"/>
      <c r="D75" s="8"/>
      <c r="E75" s="80">
        <v>29101</v>
      </c>
      <c r="F75" s="81" t="s">
        <v>50</v>
      </c>
      <c r="G75" s="82">
        <v>4.9059999999999997</v>
      </c>
      <c r="H75" s="82">
        <v>2.383</v>
      </c>
      <c r="I75" s="82">
        <v>2.1549999999999998</v>
      </c>
      <c r="J75" s="82">
        <v>1.9850000000000001</v>
      </c>
      <c r="K75" s="82">
        <v>2.1640000000000001</v>
      </c>
      <c r="L75" s="82">
        <v>0.58499999999999996</v>
      </c>
      <c r="M75" s="82">
        <v>0.68600000000000005</v>
      </c>
      <c r="N75" s="82">
        <v>1.099</v>
      </c>
      <c r="O75" s="82">
        <v>1.7829999999999999</v>
      </c>
      <c r="P75" s="82">
        <v>1.099</v>
      </c>
      <c r="Q75" s="82">
        <v>0.68600000000000005</v>
      </c>
      <c r="R75" s="82">
        <v>1.3360000000000001</v>
      </c>
    </row>
    <row r="76" spans="2:18" x14ac:dyDescent="0.25">
      <c r="B76" s="8"/>
      <c r="C76" s="4"/>
      <c r="D76" s="8"/>
      <c r="E76" s="80">
        <v>29201</v>
      </c>
      <c r="F76" s="81" t="s">
        <v>51</v>
      </c>
      <c r="G76" s="82">
        <v>9.1159999999999997</v>
      </c>
      <c r="H76" s="82">
        <v>5.1159999999999997</v>
      </c>
      <c r="I76" s="82">
        <v>6.0670000000000002</v>
      </c>
      <c r="J76" s="82">
        <v>7.4180000000000001</v>
      </c>
      <c r="K76" s="82">
        <v>6.2140000000000004</v>
      </c>
      <c r="L76" s="82">
        <v>4.0170000000000003</v>
      </c>
      <c r="M76" s="82">
        <v>6.3170000000000002</v>
      </c>
      <c r="N76" s="82">
        <v>16.317</v>
      </c>
      <c r="O76" s="82">
        <v>-6.298</v>
      </c>
      <c r="P76" s="82">
        <v>2.8159999999999998</v>
      </c>
      <c r="Q76" s="82">
        <v>-1.2849999999999999</v>
      </c>
      <c r="R76" s="82">
        <v>0.61699999999999999</v>
      </c>
    </row>
    <row r="77" spans="2:18" ht="30" x14ac:dyDescent="0.25">
      <c r="B77" s="8"/>
      <c r="C77" s="4"/>
      <c r="D77" s="8"/>
      <c r="E77" s="80">
        <v>29301</v>
      </c>
      <c r="F77" s="81" t="s">
        <v>52</v>
      </c>
      <c r="G77" s="82">
        <v>0.05</v>
      </c>
      <c r="H77" s="82">
        <v>0.05</v>
      </c>
      <c r="I77" s="82">
        <v>0.05</v>
      </c>
      <c r="J77" s="82">
        <v>0.05</v>
      </c>
      <c r="K77" s="82">
        <v>0.05</v>
      </c>
      <c r="L77" s="82">
        <v>0.05</v>
      </c>
      <c r="M77" s="82">
        <v>0.05</v>
      </c>
      <c r="N77" s="82">
        <v>0.05</v>
      </c>
      <c r="O77" s="82">
        <v>0.05</v>
      </c>
      <c r="P77" s="82">
        <v>2.0499999999999998</v>
      </c>
      <c r="Q77" s="82">
        <v>0.05</v>
      </c>
      <c r="R77" s="82">
        <v>0.05</v>
      </c>
    </row>
    <row r="78" spans="2:18" x14ac:dyDescent="0.25">
      <c r="B78" s="8"/>
      <c r="C78" s="4"/>
      <c r="D78" s="8"/>
      <c r="E78" s="80">
        <v>29401</v>
      </c>
      <c r="F78" s="81" t="s">
        <v>53</v>
      </c>
      <c r="G78" s="82">
        <v>0.80600000000000005</v>
      </c>
      <c r="H78" s="82">
        <v>1.804</v>
      </c>
      <c r="I78" s="82">
        <v>1.099</v>
      </c>
      <c r="J78" s="82">
        <v>0.30399999999999999</v>
      </c>
      <c r="K78" s="82">
        <v>0.40100000000000002</v>
      </c>
      <c r="L78" s="82">
        <v>-0.64400000000000002</v>
      </c>
      <c r="M78" s="82">
        <v>0.27600000000000002</v>
      </c>
      <c r="N78" s="82">
        <v>0.15</v>
      </c>
      <c r="O78" s="82">
        <v>2.8849999999999998</v>
      </c>
      <c r="P78" s="82">
        <v>0.505</v>
      </c>
      <c r="Q78" s="82">
        <v>0.30399999999999999</v>
      </c>
      <c r="R78" s="82">
        <v>0.151</v>
      </c>
    </row>
    <row r="79" spans="2:18" x14ac:dyDescent="0.25">
      <c r="B79" s="8"/>
      <c r="C79" s="4"/>
      <c r="D79" s="8"/>
      <c r="E79" s="80">
        <v>29601</v>
      </c>
      <c r="F79" s="81" t="s">
        <v>54</v>
      </c>
      <c r="G79" s="82">
        <v>13.301</v>
      </c>
      <c r="H79" s="82">
        <v>12.792</v>
      </c>
      <c r="I79" s="82">
        <v>4.3010000000000002</v>
      </c>
      <c r="J79" s="82">
        <v>14.048999999999999</v>
      </c>
      <c r="K79" s="82">
        <v>-5.8</v>
      </c>
      <c r="L79" s="82">
        <v>5.9509999999999996</v>
      </c>
      <c r="M79" s="82">
        <v>6</v>
      </c>
      <c r="N79" s="82">
        <v>-1.89</v>
      </c>
      <c r="O79" s="82">
        <v>13.53</v>
      </c>
      <c r="P79" s="82">
        <v>1.502</v>
      </c>
      <c r="Q79" s="82">
        <v>12.79</v>
      </c>
      <c r="R79" s="82">
        <v>1.8979999999999999</v>
      </c>
    </row>
    <row r="80" spans="2:18" x14ac:dyDescent="0.25">
      <c r="B80" s="8"/>
      <c r="C80" s="4"/>
      <c r="D80" s="8"/>
      <c r="E80" s="80">
        <v>29801</v>
      </c>
      <c r="F80" s="81" t="s">
        <v>55</v>
      </c>
      <c r="G80" s="82">
        <v>0.31</v>
      </c>
      <c r="H80" s="82">
        <v>2.41</v>
      </c>
      <c r="I80" s="82">
        <v>0.31</v>
      </c>
      <c r="J80" s="82">
        <v>0.41</v>
      </c>
      <c r="K80" s="82">
        <v>14.01</v>
      </c>
      <c r="L80" s="82">
        <v>0.41</v>
      </c>
      <c r="M80" s="82">
        <v>0.31</v>
      </c>
      <c r="N80" s="82">
        <v>0.41</v>
      </c>
      <c r="O80" s="82">
        <v>6.0650000000000004</v>
      </c>
      <c r="P80" s="82">
        <v>0.66</v>
      </c>
      <c r="Q80" s="82">
        <v>3.06</v>
      </c>
      <c r="R80" s="82">
        <v>1.06</v>
      </c>
    </row>
    <row r="81" spans="2:18" x14ac:dyDescent="0.25">
      <c r="B81" s="8"/>
      <c r="C81" s="4"/>
      <c r="D81" s="8"/>
      <c r="E81" s="80">
        <v>29901</v>
      </c>
      <c r="F81" s="81" t="s">
        <v>56</v>
      </c>
      <c r="G81" s="82">
        <v>0.25</v>
      </c>
      <c r="H81" s="82">
        <v>0.25</v>
      </c>
      <c r="I81" s="82">
        <v>0.25</v>
      </c>
      <c r="J81" s="82">
        <v>0.25</v>
      </c>
      <c r="K81" s="82">
        <v>0.25</v>
      </c>
      <c r="L81" s="82">
        <v>2.25</v>
      </c>
      <c r="M81" s="82">
        <v>1.25</v>
      </c>
      <c r="N81" s="82">
        <v>0.25</v>
      </c>
      <c r="O81" s="82">
        <v>0.25</v>
      </c>
      <c r="P81" s="82">
        <v>0.25</v>
      </c>
      <c r="Q81" s="82">
        <v>0.25</v>
      </c>
      <c r="R81" s="82">
        <v>0.25</v>
      </c>
    </row>
    <row r="82" spans="2:18" x14ac:dyDescent="0.25">
      <c r="B82" s="72" t="s">
        <v>57</v>
      </c>
      <c r="C82" s="73"/>
      <c r="D82" s="72"/>
      <c r="E82" s="73"/>
      <c r="F82" s="74"/>
      <c r="G82" s="75">
        <v>106026.81199999999</v>
      </c>
      <c r="H82" s="75">
        <v>113540.129</v>
      </c>
      <c r="I82" s="75">
        <v>105289.61099999998</v>
      </c>
      <c r="J82" s="75">
        <v>97479.046203180013</v>
      </c>
      <c r="K82" s="75">
        <v>101187.03300000001</v>
      </c>
      <c r="L82" s="75">
        <v>116657.85320368002</v>
      </c>
      <c r="M82" s="75">
        <v>100976.69241589399</v>
      </c>
      <c r="N82" s="75">
        <v>98845.641126849994</v>
      </c>
      <c r="O82" s="75">
        <v>98071.055999999997</v>
      </c>
      <c r="P82" s="75">
        <v>93749.296100000007</v>
      </c>
      <c r="Q82" s="75">
        <v>96498.853969999996</v>
      </c>
      <c r="R82" s="75">
        <v>92684.55</v>
      </c>
    </row>
    <row r="83" spans="2:18" x14ac:dyDescent="0.25">
      <c r="B83" s="8"/>
      <c r="C83" s="76">
        <v>3100</v>
      </c>
      <c r="D83" s="77" t="s">
        <v>162</v>
      </c>
      <c r="E83" s="76"/>
      <c r="F83" s="78"/>
      <c r="G83" s="79">
        <v>21761.531999999999</v>
      </c>
      <c r="H83" s="79">
        <v>21378.105000000003</v>
      </c>
      <c r="I83" s="79">
        <v>21768.706000000002</v>
      </c>
      <c r="J83" s="79">
        <v>21399.01400318</v>
      </c>
      <c r="K83" s="79">
        <v>21403.516000000003</v>
      </c>
      <c r="L83" s="79">
        <v>21431.247770000002</v>
      </c>
      <c r="M83" s="79">
        <v>21434.811004880001</v>
      </c>
      <c r="N83" s="79">
        <v>21454.712003400004</v>
      </c>
      <c r="O83" s="79">
        <v>21428.775000000001</v>
      </c>
      <c r="P83" s="79">
        <v>21431.802000000003</v>
      </c>
      <c r="Q83" s="79">
        <v>21403.471000000001</v>
      </c>
      <c r="R83" s="79">
        <v>21408.727000000003</v>
      </c>
    </row>
    <row r="84" spans="2:18" x14ac:dyDescent="0.25">
      <c r="B84" s="8"/>
      <c r="C84" s="4"/>
      <c r="D84" s="8"/>
      <c r="E84" s="80">
        <v>31101</v>
      </c>
      <c r="F84" s="81" t="s">
        <v>58</v>
      </c>
      <c r="G84" s="82">
        <v>892.63699999999994</v>
      </c>
      <c r="H84" s="82">
        <v>890.48</v>
      </c>
      <c r="I84" s="82">
        <v>888.48599999999999</v>
      </c>
      <c r="J84" s="82">
        <v>910.70500317999915</v>
      </c>
      <c r="K84" s="82">
        <v>915.62300000000005</v>
      </c>
      <c r="L84" s="82">
        <v>939.05399999999997</v>
      </c>
      <c r="M84" s="82">
        <v>942.59400487999972</v>
      </c>
      <c r="N84" s="82">
        <v>960.02600340000015</v>
      </c>
      <c r="O84" s="82">
        <v>938.38699999999994</v>
      </c>
      <c r="P84" s="82">
        <v>936.0200000000001</v>
      </c>
      <c r="Q84" s="82">
        <v>913.28300000000002</v>
      </c>
      <c r="R84" s="82">
        <v>914.40599999999995</v>
      </c>
    </row>
    <row r="85" spans="2:18" x14ac:dyDescent="0.25">
      <c r="B85" s="8"/>
      <c r="C85" s="4"/>
      <c r="D85" s="8"/>
      <c r="E85" s="80">
        <v>31301</v>
      </c>
      <c r="F85" s="81" t="s">
        <v>59</v>
      </c>
      <c r="G85" s="82">
        <v>245.959</v>
      </c>
      <c r="H85" s="82">
        <v>235.85599999999999</v>
      </c>
      <c r="I85" s="82">
        <v>234.25399999999999</v>
      </c>
      <c r="J85" s="82">
        <v>236.053</v>
      </c>
      <c r="K85" s="82">
        <v>234.65299999999999</v>
      </c>
      <c r="L85" s="82">
        <v>234.95500000000001</v>
      </c>
      <c r="M85" s="82">
        <v>236.68299999999999</v>
      </c>
      <c r="N85" s="82">
        <v>235.08</v>
      </c>
      <c r="O85" s="82">
        <v>234.78200000000001</v>
      </c>
      <c r="P85" s="82">
        <v>236.18100000000001</v>
      </c>
      <c r="Q85" s="82">
        <v>234.58199999999999</v>
      </c>
      <c r="R85" s="82">
        <v>234.70699999999999</v>
      </c>
    </row>
    <row r="86" spans="2:18" x14ac:dyDescent="0.25">
      <c r="B86" s="8"/>
      <c r="C86" s="4"/>
      <c r="D86" s="8"/>
      <c r="E86" s="80">
        <v>31401</v>
      </c>
      <c r="F86" s="81" t="s">
        <v>60</v>
      </c>
      <c r="G86" s="82">
        <v>549.33299999999997</v>
      </c>
      <c r="H86" s="82">
        <v>549.33399999999995</v>
      </c>
      <c r="I86" s="82">
        <v>549.33600000000001</v>
      </c>
      <c r="J86" s="82">
        <v>549.33299999999997</v>
      </c>
      <c r="K86" s="82">
        <v>549.33299999999997</v>
      </c>
      <c r="L86" s="82">
        <v>549.33299999999997</v>
      </c>
      <c r="M86" s="82">
        <v>549.33299999999997</v>
      </c>
      <c r="N86" s="82">
        <v>549.33299999999997</v>
      </c>
      <c r="O86" s="82">
        <v>549.33299999999997</v>
      </c>
      <c r="P86" s="82">
        <v>549.33299999999997</v>
      </c>
      <c r="Q86" s="82">
        <v>549.33299999999997</v>
      </c>
      <c r="R86" s="82">
        <v>549.33399999999995</v>
      </c>
    </row>
    <row r="87" spans="2:18" x14ac:dyDescent="0.25">
      <c r="B87" s="8"/>
      <c r="C87" s="4"/>
      <c r="D87" s="8"/>
      <c r="E87" s="80">
        <v>31501</v>
      </c>
      <c r="F87" s="81" t="s">
        <v>61</v>
      </c>
      <c r="G87" s="82">
        <v>196.666</v>
      </c>
      <c r="H87" s="82">
        <v>196.666</v>
      </c>
      <c r="I87" s="82">
        <v>196.66399999999999</v>
      </c>
      <c r="J87" s="82">
        <v>196.666</v>
      </c>
      <c r="K87" s="82">
        <v>196.666</v>
      </c>
      <c r="L87" s="82">
        <v>196.666</v>
      </c>
      <c r="M87" s="82">
        <v>196.66600000000003</v>
      </c>
      <c r="N87" s="82">
        <v>196.666</v>
      </c>
      <c r="O87" s="82">
        <v>196.666</v>
      </c>
      <c r="P87" s="82">
        <v>196.66599999999994</v>
      </c>
      <c r="Q87" s="82">
        <v>196.666</v>
      </c>
      <c r="R87" s="82">
        <v>196.678</v>
      </c>
    </row>
    <row r="88" spans="2:18" x14ac:dyDescent="0.25">
      <c r="B88" s="8"/>
      <c r="C88" s="4"/>
      <c r="D88" s="8"/>
      <c r="E88" s="80">
        <v>31601</v>
      </c>
      <c r="F88" s="81" t="s">
        <v>62</v>
      </c>
      <c r="G88" s="82">
        <v>14.695</v>
      </c>
      <c r="H88" s="82">
        <v>9.1140000000000008</v>
      </c>
      <c r="I88" s="82">
        <v>7.0839999999999996</v>
      </c>
      <c r="J88" s="82">
        <v>7.0839999999999996</v>
      </c>
      <c r="K88" s="82">
        <v>7.0839999999999996</v>
      </c>
      <c r="L88" s="82">
        <v>7.0839999999999996</v>
      </c>
      <c r="M88" s="82">
        <v>7.0839999999999996</v>
      </c>
      <c r="N88" s="82">
        <v>7.0839999999999996</v>
      </c>
      <c r="O88" s="82">
        <v>7.0839999999999996</v>
      </c>
      <c r="P88" s="82">
        <v>7.0839999999999996</v>
      </c>
      <c r="Q88" s="82">
        <v>7.0839999999999996</v>
      </c>
      <c r="R88" s="82">
        <v>7.0839999999999996</v>
      </c>
    </row>
    <row r="89" spans="2:18" x14ac:dyDescent="0.25">
      <c r="B89" s="8"/>
      <c r="C89" s="4"/>
      <c r="D89" s="8"/>
      <c r="E89" s="80">
        <v>31602</v>
      </c>
      <c r="F89" s="81" t="s">
        <v>63</v>
      </c>
      <c r="G89" s="82">
        <v>2201.139999999999</v>
      </c>
      <c r="H89" s="82">
        <v>2108.7510000000002</v>
      </c>
      <c r="I89" s="82">
        <v>2108.7510000000002</v>
      </c>
      <c r="J89" s="82">
        <v>2108.7510000000002</v>
      </c>
      <c r="K89" s="82">
        <v>2108.7510000000002</v>
      </c>
      <c r="L89" s="82">
        <v>2108.7507700000001</v>
      </c>
      <c r="M89" s="82">
        <v>2108.7510000000002</v>
      </c>
      <c r="N89" s="82">
        <v>2108.7510000000002</v>
      </c>
      <c r="O89" s="82">
        <v>2108.7510000000002</v>
      </c>
      <c r="P89" s="82">
        <v>2108.7510000000007</v>
      </c>
      <c r="Q89" s="82">
        <v>2108.7510000000002</v>
      </c>
      <c r="R89" s="82">
        <v>2108.739</v>
      </c>
    </row>
    <row r="90" spans="2:18" x14ac:dyDescent="0.25">
      <c r="B90" s="8"/>
      <c r="C90" s="4"/>
      <c r="D90" s="8"/>
      <c r="E90" s="80">
        <v>31701</v>
      </c>
      <c r="F90" s="81" t="s">
        <v>64</v>
      </c>
      <c r="G90" s="82">
        <v>818.55100000000004</v>
      </c>
      <c r="H90" s="82">
        <v>545.52099999999996</v>
      </c>
      <c r="I90" s="82">
        <v>941.58</v>
      </c>
      <c r="J90" s="82">
        <v>547.55100000000004</v>
      </c>
      <c r="K90" s="82">
        <v>548.85500000000002</v>
      </c>
      <c r="L90" s="82">
        <v>552.85400000000004</v>
      </c>
      <c r="M90" s="82">
        <v>551.149</v>
      </c>
      <c r="N90" s="82">
        <v>555.20000000000005</v>
      </c>
      <c r="O90" s="82">
        <v>551.20000000000005</v>
      </c>
      <c r="P90" s="82">
        <v>555.20000000000005</v>
      </c>
      <c r="Q90" s="82">
        <v>551.20000000000005</v>
      </c>
      <c r="R90" s="82">
        <v>555.202</v>
      </c>
    </row>
    <row r="91" spans="2:18" x14ac:dyDescent="0.25">
      <c r="B91" s="8"/>
      <c r="C91" s="4"/>
      <c r="D91" s="8"/>
      <c r="E91" s="80">
        <v>31801</v>
      </c>
      <c r="F91" s="81" t="s">
        <v>65</v>
      </c>
      <c r="G91" s="82">
        <v>250</v>
      </c>
      <c r="H91" s="82">
        <v>249.68</v>
      </c>
      <c r="I91" s="82">
        <v>250</v>
      </c>
      <c r="J91" s="82">
        <v>250.32</v>
      </c>
      <c r="K91" s="82">
        <v>250</v>
      </c>
      <c r="L91" s="82">
        <v>250</v>
      </c>
      <c r="M91" s="82">
        <v>249.99999999999997</v>
      </c>
      <c r="N91" s="82">
        <v>250.00000000000003</v>
      </c>
      <c r="O91" s="82">
        <v>250</v>
      </c>
      <c r="P91" s="82">
        <v>249.995</v>
      </c>
      <c r="Q91" s="82">
        <v>250</v>
      </c>
      <c r="R91" s="82">
        <v>250.001</v>
      </c>
    </row>
    <row r="92" spans="2:18" x14ac:dyDescent="0.25">
      <c r="B92" s="8"/>
      <c r="C92" s="4"/>
      <c r="D92" s="8"/>
      <c r="E92" s="80">
        <v>31802</v>
      </c>
      <c r="F92" s="81" t="s">
        <v>66</v>
      </c>
      <c r="G92" s="82">
        <v>0.159</v>
      </c>
      <c r="H92" s="82">
        <v>0.311</v>
      </c>
      <c r="I92" s="82">
        <v>0.159</v>
      </c>
      <c r="J92" s="82">
        <v>0.159</v>
      </c>
      <c r="K92" s="82">
        <v>0.159</v>
      </c>
      <c r="L92" s="82">
        <v>0.159</v>
      </c>
      <c r="M92" s="82">
        <v>0.159</v>
      </c>
      <c r="N92" s="82">
        <v>0.18</v>
      </c>
      <c r="O92" s="82">
        <v>0.18</v>
      </c>
      <c r="P92" s="82">
        <v>0.18</v>
      </c>
      <c r="Q92" s="82">
        <v>0.18</v>
      </c>
      <c r="R92" s="82">
        <v>0.184</v>
      </c>
    </row>
    <row r="93" spans="2:18" x14ac:dyDescent="0.25">
      <c r="B93" s="8"/>
      <c r="C93" s="4"/>
      <c r="D93" s="8"/>
      <c r="E93" s="80">
        <v>31901</v>
      </c>
      <c r="F93" s="81" t="s">
        <v>67</v>
      </c>
      <c r="G93" s="82">
        <v>0</v>
      </c>
      <c r="H93" s="82">
        <v>0</v>
      </c>
      <c r="I93" s="82">
        <v>0</v>
      </c>
      <c r="J93" s="82">
        <v>0</v>
      </c>
      <c r="K93" s="82">
        <v>0</v>
      </c>
      <c r="L93" s="82">
        <v>2200</v>
      </c>
      <c r="M93" s="82">
        <v>0</v>
      </c>
      <c r="N93" s="82">
        <v>0</v>
      </c>
      <c r="O93" s="82">
        <v>0</v>
      </c>
      <c r="P93" s="82">
        <v>0</v>
      </c>
      <c r="Q93" s="82">
        <v>0</v>
      </c>
      <c r="R93" s="82">
        <v>0</v>
      </c>
    </row>
    <row r="94" spans="2:18" x14ac:dyDescent="0.25">
      <c r="B94" s="8"/>
      <c r="C94" s="4"/>
      <c r="D94" s="8"/>
      <c r="E94" s="80">
        <v>31902</v>
      </c>
      <c r="F94" s="81" t="s">
        <v>68</v>
      </c>
      <c r="G94" s="82">
        <v>0.72499999999999998</v>
      </c>
      <c r="H94" s="82">
        <v>0.72499999999999998</v>
      </c>
      <c r="I94" s="82">
        <v>0.72499999999999998</v>
      </c>
      <c r="J94" s="82">
        <v>0.72499999999999998</v>
      </c>
      <c r="K94" s="82">
        <v>0.72499999999999998</v>
      </c>
      <c r="L94" s="82">
        <v>0.72499999999999998</v>
      </c>
      <c r="M94" s="82">
        <v>0.72499999999999998</v>
      </c>
      <c r="N94" s="82">
        <v>0.72499999999999998</v>
      </c>
      <c r="O94" s="82">
        <v>0.72499999999999998</v>
      </c>
      <c r="P94" s="82">
        <v>0.72499999999999998</v>
      </c>
      <c r="Q94" s="82">
        <v>0.72499999999999998</v>
      </c>
      <c r="R94" s="82">
        <v>0.72499999999999998</v>
      </c>
    </row>
    <row r="95" spans="2:18" x14ac:dyDescent="0.25">
      <c r="B95" s="8"/>
      <c r="C95" s="4"/>
      <c r="D95" s="8"/>
      <c r="E95" s="80">
        <v>31904</v>
      </c>
      <c r="F95" s="81" t="s">
        <v>69</v>
      </c>
      <c r="G95" s="82">
        <v>16591.667000000001</v>
      </c>
      <c r="H95" s="82">
        <v>16591.667000000001</v>
      </c>
      <c r="I95" s="82">
        <v>16591.667000000001</v>
      </c>
      <c r="J95" s="82">
        <v>16591.667000000001</v>
      </c>
      <c r="K95" s="82">
        <v>16591.667000000001</v>
      </c>
      <c r="L95" s="82">
        <v>14391.666999999999</v>
      </c>
      <c r="M95" s="82">
        <v>16591.667000000001</v>
      </c>
      <c r="N95" s="82">
        <v>16591.667000000001</v>
      </c>
      <c r="O95" s="82">
        <v>16591.667000000001</v>
      </c>
      <c r="P95" s="82">
        <v>16591.667000000001</v>
      </c>
      <c r="Q95" s="82">
        <v>16591.667000000001</v>
      </c>
      <c r="R95" s="82">
        <v>16591.667000000001</v>
      </c>
    </row>
    <row r="96" spans="2:18" x14ac:dyDescent="0.25">
      <c r="B96" s="8"/>
      <c r="C96" s="76">
        <v>3200</v>
      </c>
      <c r="D96" s="77" t="s">
        <v>163</v>
      </c>
      <c r="E96" s="76"/>
      <c r="F96" s="78"/>
      <c r="G96" s="79">
        <v>10416.948</v>
      </c>
      <c r="H96" s="79">
        <v>6700.1409999999996</v>
      </c>
      <c r="I96" s="79">
        <v>6266.6949999999997</v>
      </c>
      <c r="J96" s="79">
        <v>8805.9959999999992</v>
      </c>
      <c r="K96" s="79">
        <v>6536.4949999999999</v>
      </c>
      <c r="L96" s="79">
        <v>6270.0930000000008</v>
      </c>
      <c r="M96" s="79">
        <v>8784.4969999999994</v>
      </c>
      <c r="N96" s="79">
        <v>6190.1450000000004</v>
      </c>
      <c r="O96" s="79">
        <v>6272.2929999999997</v>
      </c>
      <c r="P96" s="79">
        <v>8786.7969999999987</v>
      </c>
      <c r="Q96" s="79">
        <v>6184.4940000000006</v>
      </c>
      <c r="R96" s="79">
        <v>6264.585</v>
      </c>
    </row>
    <row r="97" spans="2:18" x14ac:dyDescent="0.25">
      <c r="B97" s="8"/>
      <c r="C97" s="4"/>
      <c r="D97" s="8"/>
      <c r="E97" s="80">
        <v>32201</v>
      </c>
      <c r="F97" s="81" t="s">
        <v>70</v>
      </c>
      <c r="G97" s="82">
        <v>1394.876</v>
      </c>
      <c r="H97" s="82">
        <v>2034.8710000000001</v>
      </c>
      <c r="I97" s="82">
        <v>1708.376</v>
      </c>
      <c r="J97" s="82">
        <v>1714.876</v>
      </c>
      <c r="K97" s="82">
        <v>1714.876</v>
      </c>
      <c r="L97" s="82">
        <v>1714.876</v>
      </c>
      <c r="M97" s="82">
        <v>1714.876</v>
      </c>
      <c r="N97" s="82">
        <v>1714.876</v>
      </c>
      <c r="O97" s="82">
        <v>1274.876</v>
      </c>
      <c r="P97" s="82">
        <v>1714.876</v>
      </c>
      <c r="Q97" s="82">
        <v>1714.876</v>
      </c>
      <c r="R97" s="82">
        <v>1714.865</v>
      </c>
    </row>
    <row r="98" spans="2:18" x14ac:dyDescent="0.25">
      <c r="B98" s="8"/>
      <c r="C98" s="4"/>
      <c r="D98" s="8"/>
      <c r="E98" s="80">
        <v>32301</v>
      </c>
      <c r="F98" s="81" t="s">
        <v>71</v>
      </c>
      <c r="G98" s="82">
        <v>0</v>
      </c>
      <c r="H98" s="82">
        <v>67.5</v>
      </c>
      <c r="I98" s="82">
        <v>0</v>
      </c>
      <c r="J98" s="82">
        <v>0</v>
      </c>
      <c r="K98" s="82">
        <v>2</v>
      </c>
      <c r="L98" s="82">
        <v>0</v>
      </c>
      <c r="M98" s="82">
        <v>0</v>
      </c>
      <c r="N98" s="82">
        <v>0</v>
      </c>
      <c r="O98" s="82">
        <v>2.4990000000000001</v>
      </c>
      <c r="P98" s="82">
        <v>2</v>
      </c>
      <c r="Q98" s="82">
        <v>0</v>
      </c>
      <c r="R98" s="82">
        <v>1E-3</v>
      </c>
    </row>
    <row r="99" spans="2:18" x14ac:dyDescent="0.25">
      <c r="B99" s="8"/>
      <c r="C99" s="4"/>
      <c r="D99" s="8"/>
      <c r="E99" s="80">
        <v>32302</v>
      </c>
      <c r="F99" s="81" t="s">
        <v>72</v>
      </c>
      <c r="G99" s="82">
        <v>0.3</v>
      </c>
      <c r="H99" s="82">
        <v>52.15</v>
      </c>
      <c r="I99" s="82">
        <v>0.3</v>
      </c>
      <c r="J99" s="82">
        <v>2.5</v>
      </c>
      <c r="K99" s="82">
        <v>0</v>
      </c>
      <c r="L99" s="82">
        <v>0.7</v>
      </c>
      <c r="M99" s="82">
        <v>0</v>
      </c>
      <c r="N99" s="82">
        <v>7.65</v>
      </c>
      <c r="O99" s="82">
        <v>2.4</v>
      </c>
      <c r="P99" s="82">
        <v>0.3</v>
      </c>
      <c r="Q99" s="82">
        <v>0</v>
      </c>
      <c r="R99" s="82">
        <v>0.2</v>
      </c>
    </row>
    <row r="100" spans="2:18" ht="30" x14ac:dyDescent="0.25">
      <c r="B100" s="8"/>
      <c r="C100" s="4"/>
      <c r="D100" s="8"/>
      <c r="E100" s="80">
        <v>32502</v>
      </c>
      <c r="F100" s="81" t="s">
        <v>73</v>
      </c>
      <c r="G100" s="82">
        <v>1000.7329999999999</v>
      </c>
      <c r="H100" s="82">
        <v>356.73399999999998</v>
      </c>
      <c r="I100" s="82">
        <v>676.73400000000004</v>
      </c>
      <c r="J100" s="82">
        <v>676.73400000000004</v>
      </c>
      <c r="K100" s="82">
        <v>676.73400000000004</v>
      </c>
      <c r="L100" s="82">
        <v>680.73299999999995</v>
      </c>
      <c r="M100" s="82">
        <v>676.73400000000004</v>
      </c>
      <c r="N100" s="82">
        <v>676.73400000000004</v>
      </c>
      <c r="O100" s="82">
        <v>676.73400000000004</v>
      </c>
      <c r="P100" s="82">
        <v>676.73400000000004</v>
      </c>
      <c r="Q100" s="82">
        <v>678.73299999999995</v>
      </c>
      <c r="R100" s="82">
        <v>676.73699999999997</v>
      </c>
    </row>
    <row r="101" spans="2:18" x14ac:dyDescent="0.25">
      <c r="B101" s="8"/>
      <c r="C101" s="4"/>
      <c r="D101" s="8"/>
      <c r="E101" s="80">
        <v>32601</v>
      </c>
      <c r="F101" s="81" t="s">
        <v>74</v>
      </c>
      <c r="G101" s="82">
        <v>4.4119999999999999</v>
      </c>
      <c r="H101" s="82">
        <v>1.762</v>
      </c>
      <c r="I101" s="82">
        <v>3.7629999999999999</v>
      </c>
      <c r="J101" s="82">
        <v>22.762</v>
      </c>
      <c r="K101" s="82">
        <v>1.762</v>
      </c>
      <c r="L101" s="82">
        <v>2.762</v>
      </c>
      <c r="M101" s="82">
        <v>3.7629999999999999</v>
      </c>
      <c r="N101" s="82">
        <v>1.762</v>
      </c>
      <c r="O101" s="82">
        <v>4.7619999999999996</v>
      </c>
      <c r="P101" s="82">
        <v>3.7629999999999999</v>
      </c>
      <c r="Q101" s="82">
        <v>1.762</v>
      </c>
      <c r="R101" s="82">
        <v>1.7589999999999999</v>
      </c>
    </row>
    <row r="102" spans="2:18" x14ac:dyDescent="0.25">
      <c r="B102" s="8"/>
      <c r="C102" s="4"/>
      <c r="D102" s="8"/>
      <c r="E102" s="80">
        <v>32701</v>
      </c>
      <c r="F102" s="81" t="s">
        <v>75</v>
      </c>
      <c r="G102" s="82">
        <v>8016.6270000000004</v>
      </c>
      <c r="H102" s="82">
        <v>4186.6239999999998</v>
      </c>
      <c r="I102" s="82">
        <v>3871.0219999999999</v>
      </c>
      <c r="J102" s="82">
        <v>6389.1239999999998</v>
      </c>
      <c r="K102" s="82">
        <v>4141.1229999999996</v>
      </c>
      <c r="L102" s="82">
        <v>3871.0219999999999</v>
      </c>
      <c r="M102" s="82">
        <v>6389.1239999999998</v>
      </c>
      <c r="N102" s="82">
        <v>3789.123</v>
      </c>
      <c r="O102" s="82">
        <v>3871.0219999999999</v>
      </c>
      <c r="P102" s="82">
        <v>6389.1239999999998</v>
      </c>
      <c r="Q102" s="82">
        <v>3789.123</v>
      </c>
      <c r="R102" s="82">
        <v>3871.0230000000001</v>
      </c>
    </row>
    <row r="103" spans="2:18" x14ac:dyDescent="0.25">
      <c r="B103" s="8"/>
      <c r="C103" s="4"/>
      <c r="D103" s="8"/>
      <c r="E103" s="80">
        <v>32903</v>
      </c>
      <c r="F103" s="81" t="s">
        <v>76</v>
      </c>
      <c r="G103" s="82">
        <v>0</v>
      </c>
      <c r="H103" s="82">
        <v>0.5</v>
      </c>
      <c r="I103" s="82">
        <v>6.5</v>
      </c>
      <c r="J103" s="82">
        <v>0</v>
      </c>
      <c r="K103" s="82">
        <v>0</v>
      </c>
      <c r="L103" s="82">
        <v>0</v>
      </c>
      <c r="M103" s="82">
        <v>0</v>
      </c>
      <c r="N103" s="82">
        <v>0</v>
      </c>
      <c r="O103" s="82">
        <v>440</v>
      </c>
      <c r="P103" s="82">
        <v>0</v>
      </c>
      <c r="Q103" s="82">
        <v>0</v>
      </c>
      <c r="R103" s="82">
        <v>0</v>
      </c>
    </row>
    <row r="104" spans="2:18" x14ac:dyDescent="0.25">
      <c r="B104" s="8"/>
      <c r="C104" s="76">
        <v>3300</v>
      </c>
      <c r="D104" s="77" t="s">
        <v>164</v>
      </c>
      <c r="E104" s="76"/>
      <c r="F104" s="78"/>
      <c r="G104" s="79">
        <v>45610.59</v>
      </c>
      <c r="H104" s="79">
        <v>63011.260999999999</v>
      </c>
      <c r="I104" s="79">
        <v>49524.947</v>
      </c>
      <c r="J104" s="79">
        <v>42545.773999999998</v>
      </c>
      <c r="K104" s="79">
        <v>44470.22</v>
      </c>
      <c r="L104" s="79">
        <v>62072.703000000001</v>
      </c>
      <c r="M104" s="79">
        <v>41990.961961014</v>
      </c>
      <c r="N104" s="79">
        <v>44736.936159999997</v>
      </c>
      <c r="O104" s="79">
        <v>41796.114999999998</v>
      </c>
      <c r="P104" s="79">
        <v>44849.493000000002</v>
      </c>
      <c r="Q104" s="79">
        <v>42500.776970000006</v>
      </c>
      <c r="R104" s="79">
        <v>42178.645000000004</v>
      </c>
    </row>
    <row r="105" spans="2:18" x14ac:dyDescent="0.25">
      <c r="B105" s="8"/>
      <c r="C105" s="4"/>
      <c r="D105" s="8"/>
      <c r="E105" s="80">
        <v>33104</v>
      </c>
      <c r="F105" s="81" t="s">
        <v>77</v>
      </c>
      <c r="G105" s="82">
        <v>6105.1450000000004</v>
      </c>
      <c r="H105" s="82">
        <v>23108.444</v>
      </c>
      <c r="I105" s="82">
        <v>9680.9480000000003</v>
      </c>
      <c r="J105" s="82">
        <v>2955.1219999999998</v>
      </c>
      <c r="K105" s="82">
        <v>5662.7939999999999</v>
      </c>
      <c r="L105" s="82">
        <v>22450.471000000001</v>
      </c>
      <c r="M105" s="82">
        <v>2928.6410000000001</v>
      </c>
      <c r="N105" s="82">
        <v>5818.7939999999999</v>
      </c>
      <c r="O105" s="82">
        <v>2941.5810000000001</v>
      </c>
      <c r="P105" s="82">
        <v>6006.0410000000002</v>
      </c>
      <c r="Q105" s="82">
        <v>3722.7919700000007</v>
      </c>
      <c r="R105" s="82">
        <v>3361.0790000000002</v>
      </c>
    </row>
    <row r="106" spans="2:18" x14ac:dyDescent="0.25">
      <c r="B106" s="8"/>
      <c r="C106" s="4"/>
      <c r="D106" s="8"/>
      <c r="E106" s="80">
        <v>33301</v>
      </c>
      <c r="F106" s="81" t="s">
        <v>78</v>
      </c>
      <c r="G106" s="82">
        <v>19829.168000000001</v>
      </c>
      <c r="H106" s="82">
        <v>19829.168000000001</v>
      </c>
      <c r="I106" s="82">
        <v>19829.168000000001</v>
      </c>
      <c r="J106" s="82">
        <v>19829.168000000001</v>
      </c>
      <c r="K106" s="82">
        <v>19829.168000000001</v>
      </c>
      <c r="L106" s="82">
        <v>19829.168000000001</v>
      </c>
      <c r="M106" s="82">
        <v>19829.168000000001</v>
      </c>
      <c r="N106" s="82">
        <v>19829.168000000001</v>
      </c>
      <c r="O106" s="82">
        <v>19804.178</v>
      </c>
      <c r="P106" s="82">
        <v>19829.168000000001</v>
      </c>
      <c r="Q106" s="82">
        <v>19829.168000000001</v>
      </c>
      <c r="R106" s="82">
        <v>19729.155999999999</v>
      </c>
    </row>
    <row r="107" spans="2:18" x14ac:dyDescent="0.25">
      <c r="B107" s="8"/>
      <c r="C107" s="4"/>
      <c r="D107" s="8"/>
      <c r="E107" s="80">
        <v>33303</v>
      </c>
      <c r="F107" s="81" t="s">
        <v>79</v>
      </c>
      <c r="G107" s="82">
        <v>0</v>
      </c>
      <c r="H107" s="82">
        <v>0</v>
      </c>
      <c r="I107" s="82">
        <v>0</v>
      </c>
      <c r="J107" s="82">
        <v>0</v>
      </c>
      <c r="K107" s="82">
        <v>0</v>
      </c>
      <c r="L107" s="82">
        <v>0</v>
      </c>
      <c r="M107" s="82">
        <v>0</v>
      </c>
      <c r="N107" s="82">
        <v>0</v>
      </c>
      <c r="O107" s="82">
        <v>0</v>
      </c>
      <c r="P107" s="82">
        <v>0</v>
      </c>
      <c r="Q107" s="82">
        <v>0.15</v>
      </c>
      <c r="R107" s="82">
        <v>0</v>
      </c>
    </row>
    <row r="108" spans="2:18" ht="30" x14ac:dyDescent="0.25">
      <c r="B108" s="8"/>
      <c r="C108" s="4"/>
      <c r="D108" s="8"/>
      <c r="E108" s="80">
        <v>33304</v>
      </c>
      <c r="F108" s="81" t="s">
        <v>80</v>
      </c>
      <c r="G108" s="82">
        <v>2546.0830000000001</v>
      </c>
      <c r="H108" s="82">
        <v>2546.0830000000001</v>
      </c>
      <c r="I108" s="82">
        <v>2546.0830000000001</v>
      </c>
      <c r="J108" s="82">
        <v>2546.0830000000001</v>
      </c>
      <c r="K108" s="82">
        <v>2546.0830000000001</v>
      </c>
      <c r="L108" s="82">
        <v>2546.0830000000001</v>
      </c>
      <c r="M108" s="82">
        <v>2546.0830000000001</v>
      </c>
      <c r="N108" s="82">
        <v>2546.0830000000001</v>
      </c>
      <c r="O108" s="82">
        <v>2546.0830000000001</v>
      </c>
      <c r="P108" s="82">
        <v>2546.0830000000001</v>
      </c>
      <c r="Q108" s="82">
        <v>2546.0830000000001</v>
      </c>
      <c r="R108" s="82">
        <v>2546.087</v>
      </c>
    </row>
    <row r="109" spans="2:18" x14ac:dyDescent="0.25">
      <c r="B109" s="8"/>
      <c r="C109" s="4"/>
      <c r="D109" s="8"/>
      <c r="E109" s="80">
        <v>33401</v>
      </c>
      <c r="F109" s="81" t="s">
        <v>81</v>
      </c>
      <c r="G109" s="82">
        <v>1156.471</v>
      </c>
      <c r="H109" s="82">
        <v>1028.789</v>
      </c>
      <c r="I109" s="82">
        <v>1295.441</v>
      </c>
      <c r="J109" s="82">
        <v>1000.199</v>
      </c>
      <c r="K109" s="82">
        <v>922.95500000000004</v>
      </c>
      <c r="L109" s="82">
        <v>1173.347</v>
      </c>
      <c r="M109" s="82">
        <v>966.38896101400019</v>
      </c>
      <c r="N109" s="82">
        <v>865.2661599999999</v>
      </c>
      <c r="O109" s="82">
        <v>969.50400000000002</v>
      </c>
      <c r="P109" s="82">
        <v>939.50099999999998</v>
      </c>
      <c r="Q109" s="82">
        <v>913.75400000000002</v>
      </c>
      <c r="R109" s="82">
        <v>1053.5129999999999</v>
      </c>
    </row>
    <row r="110" spans="2:18" x14ac:dyDescent="0.25">
      <c r="B110" s="8"/>
      <c r="C110" s="4"/>
      <c r="D110" s="8"/>
      <c r="E110" s="80">
        <v>33501</v>
      </c>
      <c r="F110" s="81" t="s">
        <v>82</v>
      </c>
      <c r="G110" s="82">
        <v>625.00099999999998</v>
      </c>
      <c r="H110" s="82">
        <v>624.99699999999996</v>
      </c>
      <c r="I110" s="82">
        <v>885.00099999999998</v>
      </c>
      <c r="J110" s="82">
        <v>625.00099999999998</v>
      </c>
      <c r="K110" s="82">
        <v>625.00099999999998</v>
      </c>
      <c r="L110" s="82">
        <v>885.00099999999998</v>
      </c>
      <c r="M110" s="82">
        <v>625.00099999999998</v>
      </c>
      <c r="N110" s="82">
        <v>625.00099999999998</v>
      </c>
      <c r="O110" s="82">
        <v>625.00099999999998</v>
      </c>
      <c r="P110" s="82">
        <v>625.00099999999998</v>
      </c>
      <c r="Q110" s="82">
        <v>625.00099999999998</v>
      </c>
      <c r="R110" s="82">
        <v>625.00099999999998</v>
      </c>
    </row>
    <row r="111" spans="2:18" x14ac:dyDescent="0.25">
      <c r="B111" s="8"/>
      <c r="C111" s="4"/>
      <c r="D111" s="8"/>
      <c r="E111" s="80">
        <v>33601</v>
      </c>
      <c r="F111" s="81" t="s">
        <v>83</v>
      </c>
      <c r="G111" s="82">
        <v>0</v>
      </c>
      <c r="H111" s="82">
        <v>0</v>
      </c>
      <c r="I111" s="82">
        <v>0</v>
      </c>
      <c r="J111" s="82">
        <v>283.52</v>
      </c>
      <c r="K111" s="82">
        <v>0</v>
      </c>
      <c r="L111" s="82">
        <v>0</v>
      </c>
      <c r="M111" s="82">
        <v>200</v>
      </c>
      <c r="N111" s="82">
        <v>0</v>
      </c>
      <c r="O111" s="82">
        <v>0</v>
      </c>
      <c r="P111" s="82">
        <v>0</v>
      </c>
      <c r="Q111" s="82">
        <v>0</v>
      </c>
      <c r="R111" s="82">
        <v>0</v>
      </c>
    </row>
    <row r="112" spans="2:18" x14ac:dyDescent="0.25">
      <c r="B112" s="8"/>
      <c r="C112" s="4"/>
      <c r="D112" s="8"/>
      <c r="E112" s="80">
        <v>33602</v>
      </c>
      <c r="F112" s="81" t="s">
        <v>84</v>
      </c>
      <c r="G112" s="82">
        <v>85.534000000000006</v>
      </c>
      <c r="H112" s="82">
        <v>88.444999999999993</v>
      </c>
      <c r="I112" s="82">
        <v>96.292000000000002</v>
      </c>
      <c r="J112" s="82">
        <v>80.442999999999998</v>
      </c>
      <c r="K112" s="82">
        <v>80.989000000000004</v>
      </c>
      <c r="L112" s="82">
        <v>79.043000000000006</v>
      </c>
      <c r="M112" s="82">
        <v>81.558000000000007</v>
      </c>
      <c r="N112" s="82">
        <v>88.944999999999993</v>
      </c>
      <c r="O112" s="82">
        <v>90.65</v>
      </c>
      <c r="P112" s="82">
        <v>89.094999999999999</v>
      </c>
      <c r="Q112" s="82">
        <v>91.238</v>
      </c>
      <c r="R112" s="82">
        <v>88.620999999999995</v>
      </c>
    </row>
    <row r="113" spans="2:18" ht="30" x14ac:dyDescent="0.25">
      <c r="B113" s="8"/>
      <c r="C113" s="4"/>
      <c r="D113" s="8"/>
      <c r="E113" s="80">
        <v>33604</v>
      </c>
      <c r="F113" s="81" t="s">
        <v>85</v>
      </c>
      <c r="G113" s="82">
        <v>401.35199999999998</v>
      </c>
      <c r="H113" s="82">
        <v>5174.8519999999999</v>
      </c>
      <c r="I113" s="82">
        <v>409.85199999999998</v>
      </c>
      <c r="J113" s="82">
        <v>295.673</v>
      </c>
      <c r="K113" s="82">
        <v>34.851999999999997</v>
      </c>
      <c r="L113" s="82">
        <v>44.731999999999999</v>
      </c>
      <c r="M113" s="82">
        <v>4.8520000000000003</v>
      </c>
      <c r="N113" s="82">
        <v>6.3520000000000003</v>
      </c>
      <c r="O113" s="82">
        <v>4.8520000000000003</v>
      </c>
      <c r="P113" s="82">
        <v>7.3520000000000003</v>
      </c>
      <c r="Q113" s="82">
        <v>4.8520000000000003</v>
      </c>
      <c r="R113" s="82">
        <v>4.8520000000000003</v>
      </c>
    </row>
    <row r="114" spans="2:18" ht="30" x14ac:dyDescent="0.25">
      <c r="B114" s="8"/>
      <c r="C114" s="4"/>
      <c r="D114" s="8"/>
      <c r="E114" s="80">
        <v>33605</v>
      </c>
      <c r="F114" s="81" t="s">
        <v>86</v>
      </c>
      <c r="G114" s="82">
        <v>102.76900000000001</v>
      </c>
      <c r="H114" s="82">
        <v>152.76900000000001</v>
      </c>
      <c r="I114" s="82">
        <v>0.25</v>
      </c>
      <c r="J114" s="82">
        <v>150.25</v>
      </c>
      <c r="K114" s="82">
        <v>0.25</v>
      </c>
      <c r="L114" s="82">
        <v>150.25</v>
      </c>
      <c r="M114" s="82">
        <v>0.25</v>
      </c>
      <c r="N114" s="82">
        <v>150.25</v>
      </c>
      <c r="O114" s="82">
        <v>0.25</v>
      </c>
      <c r="P114" s="82">
        <v>0.25</v>
      </c>
      <c r="Q114" s="82">
        <v>0.25</v>
      </c>
      <c r="R114" s="82">
        <v>0.25</v>
      </c>
    </row>
    <row r="115" spans="2:18" x14ac:dyDescent="0.25">
      <c r="B115" s="8"/>
      <c r="C115" s="4"/>
      <c r="D115" s="8"/>
      <c r="E115" s="80">
        <v>33801</v>
      </c>
      <c r="F115" s="81" t="s">
        <v>87</v>
      </c>
      <c r="G115" s="82">
        <v>1628.473</v>
      </c>
      <c r="H115" s="82">
        <v>1625.894</v>
      </c>
      <c r="I115" s="82">
        <v>1625.9739999999999</v>
      </c>
      <c r="J115" s="82">
        <v>1630.9490000000001</v>
      </c>
      <c r="K115" s="82">
        <v>1625.9739999999999</v>
      </c>
      <c r="L115" s="82">
        <v>1629.9269999999999</v>
      </c>
      <c r="M115" s="82">
        <v>1626.4770000000001</v>
      </c>
      <c r="N115" s="82">
        <v>1626.675</v>
      </c>
      <c r="O115" s="82">
        <v>1630.1990000000001</v>
      </c>
      <c r="P115" s="82">
        <v>1626.675</v>
      </c>
      <c r="Q115" s="82">
        <v>1629.222</v>
      </c>
      <c r="R115" s="82">
        <v>1627.17</v>
      </c>
    </row>
    <row r="116" spans="2:18" x14ac:dyDescent="0.25">
      <c r="B116" s="8"/>
      <c r="C116" s="4"/>
      <c r="D116" s="8"/>
      <c r="E116" s="80">
        <v>33901</v>
      </c>
      <c r="F116" s="81" t="s">
        <v>88</v>
      </c>
      <c r="G116" s="82">
        <v>8337.4030000000002</v>
      </c>
      <c r="H116" s="82">
        <v>8337.3979999999992</v>
      </c>
      <c r="I116" s="82">
        <v>8337.3979999999992</v>
      </c>
      <c r="J116" s="82">
        <v>8337.3979999999992</v>
      </c>
      <c r="K116" s="82">
        <v>8337.3979999999992</v>
      </c>
      <c r="L116" s="82">
        <v>8376.098</v>
      </c>
      <c r="M116" s="82">
        <v>8376.098</v>
      </c>
      <c r="N116" s="82">
        <v>8376.098</v>
      </c>
      <c r="O116" s="82">
        <v>8376.098</v>
      </c>
      <c r="P116" s="82">
        <v>8376.098</v>
      </c>
      <c r="Q116" s="82">
        <v>8337.3979999999992</v>
      </c>
      <c r="R116" s="82">
        <v>8337.3970000000008</v>
      </c>
    </row>
    <row r="117" spans="2:18" x14ac:dyDescent="0.25">
      <c r="B117" s="8"/>
      <c r="C117" s="4"/>
      <c r="D117" s="8"/>
      <c r="E117" s="80">
        <v>33903</v>
      </c>
      <c r="F117" s="81" t="s">
        <v>89</v>
      </c>
      <c r="G117" s="82">
        <v>4793.1909999999998</v>
      </c>
      <c r="H117" s="82">
        <v>494.42200000000003</v>
      </c>
      <c r="I117" s="82">
        <v>4818.54</v>
      </c>
      <c r="J117" s="82">
        <v>4811.9679999999998</v>
      </c>
      <c r="K117" s="82">
        <v>4804.7560000000003</v>
      </c>
      <c r="L117" s="82">
        <v>4908.5829999999996</v>
      </c>
      <c r="M117" s="82">
        <v>4806.4449999999997</v>
      </c>
      <c r="N117" s="82">
        <v>4804.3040000000001</v>
      </c>
      <c r="O117" s="82">
        <v>4807.7190000000001</v>
      </c>
      <c r="P117" s="82">
        <v>4804.2290000000003</v>
      </c>
      <c r="Q117" s="82">
        <v>4800.8689999999997</v>
      </c>
      <c r="R117" s="82">
        <v>4805.5190000000002</v>
      </c>
    </row>
    <row r="118" spans="2:18" x14ac:dyDescent="0.25">
      <c r="B118" s="8"/>
      <c r="C118" s="76">
        <v>3400</v>
      </c>
      <c r="D118" s="77" t="s">
        <v>165</v>
      </c>
      <c r="E118" s="76"/>
      <c r="F118" s="78"/>
      <c r="G118" s="79">
        <v>391.78300000000002</v>
      </c>
      <c r="H118" s="79">
        <v>343.221</v>
      </c>
      <c r="I118" s="79">
        <v>342.71900000000005</v>
      </c>
      <c r="J118" s="79">
        <v>596.21900000000005</v>
      </c>
      <c r="K118" s="79">
        <v>644.72</v>
      </c>
      <c r="L118" s="79">
        <v>347.22</v>
      </c>
      <c r="M118" s="79">
        <v>358.15300000000002</v>
      </c>
      <c r="N118" s="79">
        <v>348.21900000000005</v>
      </c>
      <c r="O118" s="79">
        <v>342.71900000000005</v>
      </c>
      <c r="P118" s="79">
        <v>377.71900000000005</v>
      </c>
      <c r="Q118" s="79">
        <v>339.72</v>
      </c>
      <c r="R118" s="79">
        <v>339.721</v>
      </c>
    </row>
    <row r="119" spans="2:18" x14ac:dyDescent="0.25">
      <c r="B119" s="8"/>
      <c r="C119" s="4"/>
      <c r="D119" s="8"/>
      <c r="E119" s="80">
        <v>34101</v>
      </c>
      <c r="F119" s="81" t="s">
        <v>90</v>
      </c>
      <c r="G119" s="82">
        <v>26.56</v>
      </c>
      <c r="H119" s="82">
        <v>0</v>
      </c>
      <c r="I119" s="82">
        <v>1.47</v>
      </c>
      <c r="J119" s="82">
        <v>0</v>
      </c>
      <c r="K119" s="82">
        <v>298.52999999999997</v>
      </c>
      <c r="L119" s="82">
        <v>2.7</v>
      </c>
      <c r="M119" s="82">
        <v>18.433</v>
      </c>
      <c r="N119" s="82">
        <v>6.9989999999999997</v>
      </c>
      <c r="O119" s="82">
        <v>-11.5</v>
      </c>
      <c r="P119" s="82">
        <v>37.999000000000002</v>
      </c>
      <c r="Q119" s="82">
        <v>0</v>
      </c>
      <c r="R119" s="82">
        <v>1E-3</v>
      </c>
    </row>
    <row r="120" spans="2:18" x14ac:dyDescent="0.25">
      <c r="B120" s="8"/>
      <c r="C120" s="4"/>
      <c r="D120" s="8"/>
      <c r="E120" s="80">
        <v>34401</v>
      </c>
      <c r="F120" s="81" t="s">
        <v>91</v>
      </c>
      <c r="G120" s="82">
        <v>0</v>
      </c>
      <c r="H120" s="82">
        <v>0</v>
      </c>
      <c r="I120" s="82">
        <v>0</v>
      </c>
      <c r="J120" s="82">
        <v>256.5</v>
      </c>
      <c r="K120" s="82">
        <v>0</v>
      </c>
      <c r="L120" s="82">
        <v>0</v>
      </c>
      <c r="M120" s="82">
        <v>0</v>
      </c>
      <c r="N120" s="82">
        <v>0</v>
      </c>
      <c r="O120" s="82">
        <v>0</v>
      </c>
      <c r="P120" s="82">
        <v>0</v>
      </c>
      <c r="Q120" s="82">
        <v>0</v>
      </c>
      <c r="R120" s="82">
        <v>0</v>
      </c>
    </row>
    <row r="121" spans="2:18" x14ac:dyDescent="0.25">
      <c r="B121" s="8"/>
      <c r="C121" s="4"/>
      <c r="D121" s="8"/>
      <c r="E121" s="80">
        <v>34501</v>
      </c>
      <c r="F121" s="81" t="s">
        <v>92</v>
      </c>
      <c r="G121" s="82">
        <v>339.72</v>
      </c>
      <c r="H121" s="82">
        <v>339.72</v>
      </c>
      <c r="I121" s="82">
        <v>338.25</v>
      </c>
      <c r="J121" s="82">
        <v>339.71899999999999</v>
      </c>
      <c r="K121" s="82">
        <v>341.19</v>
      </c>
      <c r="L121" s="82">
        <v>339.72</v>
      </c>
      <c r="M121" s="82">
        <v>339.72</v>
      </c>
      <c r="N121" s="82">
        <v>339.72</v>
      </c>
      <c r="O121" s="82">
        <v>339.72</v>
      </c>
      <c r="P121" s="82">
        <v>339.72</v>
      </c>
      <c r="Q121" s="82">
        <v>339.72</v>
      </c>
      <c r="R121" s="82">
        <v>339.72</v>
      </c>
    </row>
    <row r="122" spans="2:18" x14ac:dyDescent="0.25">
      <c r="B122" s="8"/>
      <c r="C122" s="4"/>
      <c r="D122" s="8"/>
      <c r="E122" s="80">
        <v>34601</v>
      </c>
      <c r="F122" s="81" t="s">
        <v>93</v>
      </c>
      <c r="G122" s="82">
        <v>0</v>
      </c>
      <c r="H122" s="82">
        <v>1.5</v>
      </c>
      <c r="I122" s="82">
        <v>0</v>
      </c>
      <c r="J122" s="82">
        <v>0</v>
      </c>
      <c r="K122" s="82">
        <v>0</v>
      </c>
      <c r="L122" s="82">
        <v>0</v>
      </c>
      <c r="M122" s="82">
        <v>0</v>
      </c>
      <c r="N122" s="82">
        <v>1.5</v>
      </c>
      <c r="O122" s="82">
        <v>0</v>
      </c>
      <c r="P122" s="82">
        <v>0</v>
      </c>
      <c r="Q122" s="82">
        <v>0</v>
      </c>
      <c r="R122" s="82">
        <v>0</v>
      </c>
    </row>
    <row r="123" spans="2:18" x14ac:dyDescent="0.25">
      <c r="B123" s="8"/>
      <c r="C123" s="4"/>
      <c r="D123" s="8"/>
      <c r="E123" s="80">
        <v>34701</v>
      </c>
      <c r="F123" s="81" t="s">
        <v>94</v>
      </c>
      <c r="G123" s="82">
        <v>25.503</v>
      </c>
      <c r="H123" s="82">
        <v>2.0009999999999999</v>
      </c>
      <c r="I123" s="82">
        <v>2.9990000000000001</v>
      </c>
      <c r="J123" s="82">
        <v>0</v>
      </c>
      <c r="K123" s="82">
        <v>5</v>
      </c>
      <c r="L123" s="82">
        <v>4.8</v>
      </c>
      <c r="M123" s="82">
        <v>0</v>
      </c>
      <c r="N123" s="82">
        <v>0</v>
      </c>
      <c r="O123" s="82">
        <v>14.499000000000001</v>
      </c>
      <c r="P123" s="82">
        <v>0</v>
      </c>
      <c r="Q123" s="82">
        <v>0</v>
      </c>
      <c r="R123" s="82">
        <v>0</v>
      </c>
    </row>
    <row r="124" spans="2:18" x14ac:dyDescent="0.25">
      <c r="B124" s="8"/>
      <c r="C124" s="76">
        <v>3500</v>
      </c>
      <c r="D124" s="77" t="s">
        <v>166</v>
      </c>
      <c r="E124" s="76"/>
      <c r="F124" s="78"/>
      <c r="G124" s="79">
        <v>3774.384</v>
      </c>
      <c r="H124" s="79">
        <v>2461.7919999999999</v>
      </c>
      <c r="I124" s="79">
        <v>3022.4880000000003</v>
      </c>
      <c r="J124" s="79">
        <v>2419.5429999999997</v>
      </c>
      <c r="K124" s="79">
        <v>2309.1550000000002</v>
      </c>
      <c r="L124" s="79">
        <v>2280.5140089699998</v>
      </c>
      <c r="M124" s="79">
        <v>2672.672</v>
      </c>
      <c r="N124" s="79">
        <v>2210.6840041900009</v>
      </c>
      <c r="O124" s="79">
        <v>2253.0769999999998</v>
      </c>
      <c r="P124" s="79">
        <v>2192.16</v>
      </c>
      <c r="Q124" s="79">
        <v>2196.1279999999997</v>
      </c>
      <c r="R124" s="79">
        <v>2100.1629999999996</v>
      </c>
    </row>
    <row r="125" spans="2:18" ht="30" x14ac:dyDescent="0.25">
      <c r="B125" s="8"/>
      <c r="C125" s="4"/>
      <c r="D125" s="8"/>
      <c r="E125" s="80">
        <v>35101</v>
      </c>
      <c r="F125" s="81" t="s">
        <v>95</v>
      </c>
      <c r="G125" s="82">
        <v>1986.704</v>
      </c>
      <c r="H125" s="82">
        <v>849.12400000000002</v>
      </c>
      <c r="I125" s="82">
        <v>1398.84</v>
      </c>
      <c r="J125" s="82">
        <v>830.68299999999999</v>
      </c>
      <c r="K125" s="82">
        <v>729.73400000000004</v>
      </c>
      <c r="L125" s="82">
        <v>715.21597929999984</v>
      </c>
      <c r="M125" s="82">
        <v>1004.152</v>
      </c>
      <c r="N125" s="82">
        <v>610.61100025000053</v>
      </c>
      <c r="O125" s="82">
        <v>1847.7560000000001</v>
      </c>
      <c r="P125" s="82">
        <v>592.85199999999998</v>
      </c>
      <c r="Q125" s="82">
        <v>595.06299999999999</v>
      </c>
      <c r="R125" s="82">
        <v>577.65099999999995</v>
      </c>
    </row>
    <row r="126" spans="2:18" x14ac:dyDescent="0.25">
      <c r="B126" s="8"/>
      <c r="C126" s="4"/>
      <c r="D126" s="8"/>
      <c r="E126" s="80">
        <v>35201</v>
      </c>
      <c r="F126" s="81" t="s">
        <v>96</v>
      </c>
      <c r="G126" s="82">
        <v>179.3</v>
      </c>
      <c r="H126" s="82">
        <v>96.263000000000005</v>
      </c>
      <c r="I126" s="82">
        <v>81.103999999999999</v>
      </c>
      <c r="J126" s="82">
        <v>84.703999999999994</v>
      </c>
      <c r="K126" s="82">
        <v>86.263000000000005</v>
      </c>
      <c r="L126" s="82">
        <v>-23.995999999999999</v>
      </c>
      <c r="M126" s="82">
        <v>114.139</v>
      </c>
      <c r="N126" s="82">
        <v>76.08</v>
      </c>
      <c r="O126" s="82">
        <v>84.83</v>
      </c>
      <c r="P126" s="82">
        <v>81.138999999999996</v>
      </c>
      <c r="Q126" s="82">
        <v>76.88</v>
      </c>
      <c r="R126" s="82">
        <v>59.68</v>
      </c>
    </row>
    <row r="127" spans="2:18" x14ac:dyDescent="0.25">
      <c r="B127" s="8"/>
      <c r="C127" s="4"/>
      <c r="D127" s="8"/>
      <c r="E127" s="80">
        <v>35301</v>
      </c>
      <c r="F127" s="81" t="s">
        <v>97</v>
      </c>
      <c r="G127" s="82">
        <v>0.39900000000000002</v>
      </c>
      <c r="H127" s="82">
        <v>0</v>
      </c>
      <c r="I127" s="82">
        <v>0.34799999999999998</v>
      </c>
      <c r="J127" s="82">
        <v>1.4990000000000001</v>
      </c>
      <c r="K127" s="82">
        <v>0</v>
      </c>
      <c r="L127" s="82">
        <v>0.34799999999999998</v>
      </c>
      <c r="M127" s="82">
        <v>0.59899999999999998</v>
      </c>
      <c r="N127" s="82">
        <v>0.59899999999999998</v>
      </c>
      <c r="O127" s="82">
        <v>0</v>
      </c>
      <c r="P127" s="82">
        <v>0</v>
      </c>
      <c r="Q127" s="82">
        <v>0</v>
      </c>
      <c r="R127" s="82">
        <v>8.9999999999999993E-3</v>
      </c>
    </row>
    <row r="128" spans="2:18" ht="30" x14ac:dyDescent="0.25">
      <c r="B128" s="8"/>
      <c r="C128" s="4"/>
      <c r="D128" s="8"/>
      <c r="E128" s="80">
        <v>35501</v>
      </c>
      <c r="F128" s="81" t="s">
        <v>98</v>
      </c>
      <c r="G128" s="82">
        <v>236.07</v>
      </c>
      <c r="H128" s="82">
        <v>174.79400000000001</v>
      </c>
      <c r="I128" s="82">
        <v>170.59399999999999</v>
      </c>
      <c r="J128" s="82">
        <v>166.298</v>
      </c>
      <c r="K128" s="82">
        <v>174.79599999999999</v>
      </c>
      <c r="L128" s="82">
        <v>164.49799999999999</v>
      </c>
      <c r="M128" s="82">
        <v>198.13200000000001</v>
      </c>
      <c r="N128" s="82">
        <v>186.53100000000001</v>
      </c>
      <c r="O128" s="82">
        <v>170.48099999999999</v>
      </c>
      <c r="P128" s="82">
        <v>178.20699999999999</v>
      </c>
      <c r="Q128" s="82">
        <v>180.982</v>
      </c>
      <c r="R128" s="82">
        <v>147.54</v>
      </c>
    </row>
    <row r="129" spans="2:18" x14ac:dyDescent="0.25">
      <c r="B129" s="8"/>
      <c r="C129" s="4"/>
      <c r="D129" s="8"/>
      <c r="E129" s="80">
        <v>35701</v>
      </c>
      <c r="F129" s="81" t="s">
        <v>99</v>
      </c>
      <c r="G129" s="82">
        <v>344.80599999999998</v>
      </c>
      <c r="H129" s="82">
        <v>318.15499999999997</v>
      </c>
      <c r="I129" s="82">
        <v>349.99400000000003</v>
      </c>
      <c r="J129" s="82">
        <v>314.80500000000001</v>
      </c>
      <c r="K129" s="82">
        <v>306.55599999999998</v>
      </c>
      <c r="L129" s="82">
        <v>412.80800427000014</v>
      </c>
      <c r="M129" s="82">
        <v>336.14800000000002</v>
      </c>
      <c r="N129" s="82">
        <v>324.10600394000005</v>
      </c>
      <c r="O129" s="82">
        <v>396.10399999999998</v>
      </c>
      <c r="P129" s="82">
        <v>374.20600000000002</v>
      </c>
      <c r="Q129" s="82">
        <v>333.29700000000003</v>
      </c>
      <c r="R129" s="82">
        <v>302.71199999999999</v>
      </c>
    </row>
    <row r="130" spans="2:18" x14ac:dyDescent="0.25">
      <c r="B130" s="8"/>
      <c r="C130" s="4"/>
      <c r="D130" s="8"/>
      <c r="E130" s="80">
        <v>35801</v>
      </c>
      <c r="F130" s="81" t="s">
        <v>100</v>
      </c>
      <c r="G130" s="82">
        <v>1009.2910000000001</v>
      </c>
      <c r="H130" s="82">
        <v>1006.895</v>
      </c>
      <c r="I130" s="82">
        <v>1005.395</v>
      </c>
      <c r="J130" s="82">
        <v>1002.394</v>
      </c>
      <c r="K130" s="82">
        <v>1000.394</v>
      </c>
      <c r="L130" s="82">
        <v>998.39302540000017</v>
      </c>
      <c r="M130" s="82">
        <v>998.39300000000003</v>
      </c>
      <c r="N130" s="82">
        <v>998.39300000000003</v>
      </c>
      <c r="O130" s="82">
        <v>-259.60700000000003</v>
      </c>
      <c r="P130" s="82">
        <v>948.39300000000003</v>
      </c>
      <c r="Q130" s="82">
        <v>998.39300000000003</v>
      </c>
      <c r="R130" s="82">
        <v>998.40599999999995</v>
      </c>
    </row>
    <row r="131" spans="2:18" x14ac:dyDescent="0.25">
      <c r="B131" s="8"/>
      <c r="C131" s="4"/>
      <c r="D131" s="8"/>
      <c r="E131" s="80">
        <v>35901</v>
      </c>
      <c r="F131" s="81" t="s">
        <v>101</v>
      </c>
      <c r="G131" s="82">
        <v>17.814</v>
      </c>
      <c r="H131" s="82">
        <v>16.561</v>
      </c>
      <c r="I131" s="82">
        <v>16.213000000000001</v>
      </c>
      <c r="J131" s="82">
        <v>19.16</v>
      </c>
      <c r="K131" s="82">
        <v>11.412000000000001</v>
      </c>
      <c r="L131" s="82">
        <v>13.247</v>
      </c>
      <c r="M131" s="82">
        <v>21.109000000000002</v>
      </c>
      <c r="N131" s="82">
        <v>14.364000000000001</v>
      </c>
      <c r="O131" s="82">
        <v>13.513</v>
      </c>
      <c r="P131" s="82">
        <v>17.363</v>
      </c>
      <c r="Q131" s="82">
        <v>11.513</v>
      </c>
      <c r="R131" s="82">
        <v>14.164999999999999</v>
      </c>
    </row>
    <row r="132" spans="2:18" x14ac:dyDescent="0.25">
      <c r="B132" s="8"/>
      <c r="C132" s="76">
        <v>3600</v>
      </c>
      <c r="D132" s="77" t="s">
        <v>167</v>
      </c>
      <c r="E132" s="76"/>
      <c r="F132" s="78"/>
      <c r="G132" s="79">
        <v>7055.1</v>
      </c>
      <c r="H132" s="79">
        <v>7134.6</v>
      </c>
      <c r="I132" s="79">
        <v>7095.3209999999999</v>
      </c>
      <c r="J132" s="79">
        <v>7066.6</v>
      </c>
      <c r="K132" s="79">
        <v>7071.6</v>
      </c>
      <c r="L132" s="79">
        <v>7081.6</v>
      </c>
      <c r="M132" s="79">
        <v>7115.3209999999999</v>
      </c>
      <c r="N132" s="79">
        <v>7086.6</v>
      </c>
      <c r="O132" s="79">
        <v>7049.6</v>
      </c>
      <c r="P132" s="79">
        <v>7109.1</v>
      </c>
      <c r="Q132" s="79">
        <v>7046.6</v>
      </c>
      <c r="R132" s="79">
        <v>7059.8209999999999</v>
      </c>
    </row>
    <row r="133" spans="2:18" x14ac:dyDescent="0.25">
      <c r="B133" s="8"/>
      <c r="C133" s="4"/>
      <c r="D133" s="8"/>
      <c r="E133" s="80">
        <v>36101</v>
      </c>
      <c r="F133" s="81" t="s">
        <v>102</v>
      </c>
      <c r="G133" s="82">
        <v>6675.1</v>
      </c>
      <c r="H133" s="82">
        <v>6754.6</v>
      </c>
      <c r="I133" s="82">
        <v>6715.3209999999999</v>
      </c>
      <c r="J133" s="82">
        <v>6686.6</v>
      </c>
      <c r="K133" s="82">
        <v>6691.6</v>
      </c>
      <c r="L133" s="82">
        <v>6701.6</v>
      </c>
      <c r="M133" s="82">
        <v>6735.3209999999999</v>
      </c>
      <c r="N133" s="82">
        <v>6706.6</v>
      </c>
      <c r="O133" s="82">
        <v>6669.6</v>
      </c>
      <c r="P133" s="82">
        <v>6729.1</v>
      </c>
      <c r="Q133" s="82">
        <v>6666.6</v>
      </c>
      <c r="R133" s="82">
        <v>6679.8209999999999</v>
      </c>
    </row>
    <row r="134" spans="2:18" x14ac:dyDescent="0.25">
      <c r="B134" s="8"/>
      <c r="C134" s="4"/>
      <c r="D134" s="8"/>
      <c r="E134" s="80">
        <v>36901</v>
      </c>
      <c r="F134" s="81" t="s">
        <v>103</v>
      </c>
      <c r="G134" s="82">
        <v>380</v>
      </c>
      <c r="H134" s="82">
        <v>380</v>
      </c>
      <c r="I134" s="82">
        <v>380</v>
      </c>
      <c r="J134" s="82">
        <v>380</v>
      </c>
      <c r="K134" s="82">
        <v>380</v>
      </c>
      <c r="L134" s="82">
        <v>380</v>
      </c>
      <c r="M134" s="82">
        <v>380</v>
      </c>
      <c r="N134" s="82">
        <v>380</v>
      </c>
      <c r="O134" s="82">
        <v>380</v>
      </c>
      <c r="P134" s="82">
        <v>380</v>
      </c>
      <c r="Q134" s="82">
        <v>380</v>
      </c>
      <c r="R134" s="82">
        <v>380</v>
      </c>
    </row>
    <row r="135" spans="2:18" x14ac:dyDescent="0.25">
      <c r="B135" s="8"/>
      <c r="C135" s="76">
        <v>3700</v>
      </c>
      <c r="D135" s="77" t="s">
        <v>168</v>
      </c>
      <c r="E135" s="76"/>
      <c r="F135" s="78"/>
      <c r="G135" s="79">
        <v>2512.1460000000002</v>
      </c>
      <c r="H135" s="79">
        <v>2820.41</v>
      </c>
      <c r="I135" s="79">
        <v>2825.12</v>
      </c>
      <c r="J135" s="79">
        <v>2489.835</v>
      </c>
      <c r="K135" s="79">
        <v>2569.1480000000001</v>
      </c>
      <c r="L135" s="79">
        <v>2877.8310447100021</v>
      </c>
      <c r="M135" s="79">
        <v>2643.1820000000007</v>
      </c>
      <c r="N135" s="79">
        <v>2542.2219992599989</v>
      </c>
      <c r="O135" s="79">
        <v>2698.4500000000003</v>
      </c>
      <c r="P135" s="79">
        <v>2515.221</v>
      </c>
      <c r="Q135" s="79">
        <v>2554.66</v>
      </c>
      <c r="R135" s="79">
        <v>2245.1959999999999</v>
      </c>
    </row>
    <row r="136" spans="2:18" x14ac:dyDescent="0.25">
      <c r="B136" s="8"/>
      <c r="C136" s="4"/>
      <c r="D136" s="8"/>
      <c r="E136" s="80">
        <v>37101</v>
      </c>
      <c r="F136" s="81" t="s">
        <v>104</v>
      </c>
      <c r="G136" s="82">
        <v>269.839</v>
      </c>
      <c r="H136" s="82">
        <v>228.447</v>
      </c>
      <c r="I136" s="82">
        <v>236.85</v>
      </c>
      <c r="J136" s="82">
        <v>192.69800000000001</v>
      </c>
      <c r="K136" s="82">
        <v>246.15199999999999</v>
      </c>
      <c r="L136" s="82">
        <v>211.547</v>
      </c>
      <c r="M136" s="82">
        <v>236.006</v>
      </c>
      <c r="N136" s="82">
        <v>206.00899999999999</v>
      </c>
      <c r="O136" s="82">
        <v>230.50899999999999</v>
      </c>
      <c r="P136" s="82">
        <v>189.33199999999999</v>
      </c>
      <c r="Q136" s="82">
        <v>256.55700000000002</v>
      </c>
      <c r="R136" s="82">
        <v>220.74199999999999</v>
      </c>
    </row>
    <row r="137" spans="2:18" ht="30" x14ac:dyDescent="0.25">
      <c r="B137" s="8"/>
      <c r="C137" s="4"/>
      <c r="D137" s="8"/>
      <c r="E137" s="80">
        <v>37104</v>
      </c>
      <c r="F137" s="81" t="s">
        <v>105</v>
      </c>
      <c r="G137" s="82">
        <v>586.81700000000001</v>
      </c>
      <c r="H137" s="82">
        <v>637.05399999999997</v>
      </c>
      <c r="I137" s="82">
        <v>690.08399999999995</v>
      </c>
      <c r="J137" s="82">
        <v>587.36099999999999</v>
      </c>
      <c r="K137" s="82">
        <v>573.48400000000004</v>
      </c>
      <c r="L137" s="82">
        <v>757.13499999999999</v>
      </c>
      <c r="M137" s="82">
        <v>596.28599999999994</v>
      </c>
      <c r="N137" s="82">
        <v>639.80399999999997</v>
      </c>
      <c r="O137" s="82">
        <v>628.54700000000003</v>
      </c>
      <c r="P137" s="82">
        <v>616.29499999999996</v>
      </c>
      <c r="Q137" s="82">
        <v>626.08299999999997</v>
      </c>
      <c r="R137" s="82">
        <v>517.88199999999995</v>
      </c>
    </row>
    <row r="138" spans="2:18" ht="30" x14ac:dyDescent="0.25">
      <c r="B138" s="8"/>
      <c r="C138" s="4"/>
      <c r="D138" s="8"/>
      <c r="E138" s="80">
        <v>37106</v>
      </c>
      <c r="F138" s="81" t="s">
        <v>106</v>
      </c>
      <c r="G138" s="82">
        <v>116.59399999999999</v>
      </c>
      <c r="H138" s="82">
        <v>322.11399999999998</v>
      </c>
      <c r="I138" s="82">
        <v>301.94400000000002</v>
      </c>
      <c r="J138" s="82">
        <v>159.744</v>
      </c>
      <c r="K138" s="82">
        <v>223.31399999999999</v>
      </c>
      <c r="L138" s="82">
        <v>257.39400000000001</v>
      </c>
      <c r="M138" s="82">
        <v>326.74400000000003</v>
      </c>
      <c r="N138" s="82">
        <v>141.244</v>
      </c>
      <c r="O138" s="82">
        <v>232.64400000000001</v>
      </c>
      <c r="P138" s="82">
        <v>112.84399999999999</v>
      </c>
      <c r="Q138" s="82">
        <v>126.944</v>
      </c>
      <c r="R138" s="82">
        <v>103.944</v>
      </c>
    </row>
    <row r="139" spans="2:18" x14ac:dyDescent="0.25">
      <c r="B139" s="8"/>
      <c r="C139" s="4"/>
      <c r="D139" s="8"/>
      <c r="E139" s="80">
        <v>37201</v>
      </c>
      <c r="F139" s="81" t="s">
        <v>107</v>
      </c>
      <c r="G139" s="82">
        <v>750.38</v>
      </c>
      <c r="H139" s="82">
        <v>806.65200000000004</v>
      </c>
      <c r="I139" s="82">
        <v>774.90599999999995</v>
      </c>
      <c r="J139" s="82">
        <v>789.11400000000003</v>
      </c>
      <c r="K139" s="82">
        <v>792.14200000000005</v>
      </c>
      <c r="L139" s="82">
        <v>794.96204471000124</v>
      </c>
      <c r="M139" s="82">
        <v>688.62599999999998</v>
      </c>
      <c r="N139" s="82">
        <v>792.52299925999921</v>
      </c>
      <c r="O139" s="82">
        <v>788.62400000000002</v>
      </c>
      <c r="P139" s="82">
        <v>791.52499999999998</v>
      </c>
      <c r="Q139" s="82">
        <v>786.625</v>
      </c>
      <c r="R139" s="82">
        <v>788.33900000000006</v>
      </c>
    </row>
    <row r="140" spans="2:18" ht="30" x14ac:dyDescent="0.25">
      <c r="B140" s="8"/>
      <c r="C140" s="4"/>
      <c r="D140" s="8"/>
      <c r="E140" s="80">
        <v>37204</v>
      </c>
      <c r="F140" s="81" t="s">
        <v>108</v>
      </c>
      <c r="G140" s="82">
        <v>13.705</v>
      </c>
      <c r="H140" s="82">
        <v>11.35</v>
      </c>
      <c r="I140" s="82">
        <v>15.641999999999999</v>
      </c>
      <c r="J140" s="82">
        <v>13.24</v>
      </c>
      <c r="K140" s="82">
        <v>11.068</v>
      </c>
      <c r="L140" s="82">
        <v>15.106999999999999</v>
      </c>
      <c r="M140" s="82">
        <v>13.202</v>
      </c>
      <c r="N140" s="82">
        <v>11.541</v>
      </c>
      <c r="O140" s="82">
        <v>18.366</v>
      </c>
      <c r="P140" s="82">
        <v>11.897</v>
      </c>
      <c r="Q140" s="82">
        <v>13.281000000000001</v>
      </c>
      <c r="R140" s="82">
        <v>15.717000000000001</v>
      </c>
    </row>
    <row r="141" spans="2:18" x14ac:dyDescent="0.25">
      <c r="B141" s="8"/>
      <c r="C141" s="4"/>
      <c r="D141" s="8"/>
      <c r="E141" s="80">
        <v>37207</v>
      </c>
      <c r="F141" s="81" t="s">
        <v>109</v>
      </c>
      <c r="G141" s="82">
        <v>16.311</v>
      </c>
      <c r="H141" s="82">
        <v>0</v>
      </c>
      <c r="I141" s="82">
        <v>17.155999999999999</v>
      </c>
      <c r="J141" s="82">
        <v>8.7240000000000002</v>
      </c>
      <c r="K141" s="82">
        <v>3.5</v>
      </c>
      <c r="L141" s="82">
        <v>25</v>
      </c>
      <c r="M141" s="82">
        <v>100</v>
      </c>
      <c r="N141" s="82">
        <v>6.8</v>
      </c>
      <c r="O141" s="82">
        <v>0</v>
      </c>
      <c r="P141" s="82">
        <v>0</v>
      </c>
      <c r="Q141" s="82">
        <v>0</v>
      </c>
      <c r="R141" s="82">
        <v>0</v>
      </c>
    </row>
    <row r="142" spans="2:18" x14ac:dyDescent="0.25">
      <c r="B142" s="8"/>
      <c r="C142" s="4"/>
      <c r="D142" s="8"/>
      <c r="E142" s="80">
        <v>37501</v>
      </c>
      <c r="F142" s="81" t="s">
        <v>110</v>
      </c>
      <c r="G142" s="82">
        <v>542.23</v>
      </c>
      <c r="H142" s="82">
        <v>593.79300000000001</v>
      </c>
      <c r="I142" s="82">
        <v>611.24599999999998</v>
      </c>
      <c r="J142" s="82">
        <v>530.89700000000005</v>
      </c>
      <c r="K142" s="82">
        <v>662.13843999999995</v>
      </c>
      <c r="L142" s="82">
        <v>785.55</v>
      </c>
      <c r="M142" s="82">
        <v>534.49900000000002</v>
      </c>
      <c r="N142" s="82">
        <v>574.18600000000004</v>
      </c>
      <c r="O142" s="82">
        <v>596.77099999999996</v>
      </c>
      <c r="P142" s="82">
        <v>781.21799999999996</v>
      </c>
      <c r="Q142" s="82">
        <v>609.88</v>
      </c>
      <c r="R142" s="82">
        <v>514.28599999999994</v>
      </c>
    </row>
    <row r="143" spans="2:18" ht="30" x14ac:dyDescent="0.25">
      <c r="B143" s="8"/>
      <c r="C143" s="4"/>
      <c r="D143" s="8"/>
      <c r="E143" s="80">
        <v>37504</v>
      </c>
      <c r="F143" s="81" t="s">
        <v>111</v>
      </c>
      <c r="G143" s="82">
        <v>63.604999999999997</v>
      </c>
      <c r="H143" s="82">
        <v>45.755000000000003</v>
      </c>
      <c r="I143" s="82">
        <v>45.756999999999998</v>
      </c>
      <c r="J143" s="82">
        <v>67.921999999999997</v>
      </c>
      <c r="K143" s="82">
        <v>-9.2954400000000028</v>
      </c>
      <c r="L143" s="82">
        <v>-195.53899999999999</v>
      </c>
      <c r="M143" s="82">
        <v>41.183999999999997</v>
      </c>
      <c r="N143" s="82">
        <v>41.58</v>
      </c>
      <c r="O143" s="82">
        <v>36.753999999999998</v>
      </c>
      <c r="P143" s="82">
        <v>-85.584999999999994</v>
      </c>
      <c r="Q143" s="82">
        <v>31.754999999999999</v>
      </c>
      <c r="R143" s="82">
        <v>25.751000000000001</v>
      </c>
    </row>
    <row r="144" spans="2:18" ht="30" x14ac:dyDescent="0.25">
      <c r="B144" s="8"/>
      <c r="C144" s="4"/>
      <c r="D144" s="8"/>
      <c r="E144" s="80">
        <v>37602</v>
      </c>
      <c r="F144" s="81" t="s">
        <v>112</v>
      </c>
      <c r="G144" s="82">
        <v>122.66500000000001</v>
      </c>
      <c r="H144" s="82">
        <v>149.245</v>
      </c>
      <c r="I144" s="82">
        <v>105.535</v>
      </c>
      <c r="J144" s="82">
        <v>114.13500000000001</v>
      </c>
      <c r="K144" s="82">
        <v>66.644999999999996</v>
      </c>
      <c r="L144" s="82">
        <v>196.67500000000001</v>
      </c>
      <c r="M144" s="82">
        <v>106.63500000000001</v>
      </c>
      <c r="N144" s="82">
        <v>108.535</v>
      </c>
      <c r="O144" s="82">
        <v>114.235</v>
      </c>
      <c r="P144" s="82">
        <v>97.694999999999993</v>
      </c>
      <c r="Q144" s="82">
        <v>103.535</v>
      </c>
      <c r="R144" s="82">
        <v>58.534999999999997</v>
      </c>
    </row>
    <row r="145" spans="2:18" ht="30" x14ac:dyDescent="0.25">
      <c r="B145" s="8"/>
      <c r="C145" s="4"/>
      <c r="D145" s="8"/>
      <c r="E145" s="80">
        <v>37801</v>
      </c>
      <c r="F145" s="81" t="s">
        <v>113</v>
      </c>
      <c r="G145" s="82">
        <v>30</v>
      </c>
      <c r="H145" s="82">
        <v>26</v>
      </c>
      <c r="I145" s="82">
        <v>26</v>
      </c>
      <c r="J145" s="82">
        <v>26</v>
      </c>
      <c r="K145" s="82">
        <v>0</v>
      </c>
      <c r="L145" s="82">
        <v>30</v>
      </c>
      <c r="M145" s="82">
        <v>0</v>
      </c>
      <c r="N145" s="82">
        <v>20</v>
      </c>
      <c r="O145" s="82">
        <v>52</v>
      </c>
      <c r="P145" s="82">
        <v>0</v>
      </c>
      <c r="Q145" s="82">
        <v>0</v>
      </c>
      <c r="R145" s="82">
        <v>0</v>
      </c>
    </row>
    <row r="146" spans="2:18" x14ac:dyDescent="0.25">
      <c r="B146" s="8"/>
      <c r="C146" s="76">
        <v>3800</v>
      </c>
      <c r="D146" s="77" t="s">
        <v>169</v>
      </c>
      <c r="E146" s="76"/>
      <c r="F146" s="78"/>
      <c r="G146" s="79">
        <v>96.92</v>
      </c>
      <c r="H146" s="79">
        <v>104.54</v>
      </c>
      <c r="I146" s="79">
        <v>182.54500000000002</v>
      </c>
      <c r="J146" s="79">
        <v>2128.6469999999999</v>
      </c>
      <c r="K146" s="79">
        <v>1926.24</v>
      </c>
      <c r="L146" s="79">
        <v>134.22399999999999</v>
      </c>
      <c r="M146" s="79">
        <v>1943.771</v>
      </c>
      <c r="N146" s="79">
        <v>28.271000000000001</v>
      </c>
      <c r="O146" s="79">
        <v>1987.1610000000001</v>
      </c>
      <c r="P146" s="79">
        <v>38.271000000000001</v>
      </c>
      <c r="Q146" s="79">
        <v>33.771000000000001</v>
      </c>
      <c r="R146" s="79">
        <v>31.68</v>
      </c>
    </row>
    <row r="147" spans="2:18" x14ac:dyDescent="0.25">
      <c r="B147" s="8"/>
      <c r="C147" s="4"/>
      <c r="D147" s="8"/>
      <c r="E147" s="80">
        <v>38201</v>
      </c>
      <c r="F147" s="81" t="s">
        <v>114</v>
      </c>
      <c r="G147" s="82">
        <v>0.64200000000000002</v>
      </c>
      <c r="H147" s="82">
        <v>11.042</v>
      </c>
      <c r="I147" s="82">
        <v>0.64200000000000002</v>
      </c>
      <c r="J147" s="82">
        <v>11.042</v>
      </c>
      <c r="K147" s="82">
        <v>0.64200000000000002</v>
      </c>
      <c r="L147" s="82">
        <v>0.64200000000000002</v>
      </c>
      <c r="M147" s="82">
        <v>0.69199999999999995</v>
      </c>
      <c r="N147" s="82">
        <v>0.69199999999999995</v>
      </c>
      <c r="O147" s="82">
        <v>0.69199999999999995</v>
      </c>
      <c r="P147" s="82">
        <v>0.69199999999999995</v>
      </c>
      <c r="Q147" s="82">
        <v>0.69199999999999995</v>
      </c>
      <c r="R147" s="82">
        <v>0.69199999999999995</v>
      </c>
    </row>
    <row r="148" spans="2:18" x14ac:dyDescent="0.25">
      <c r="B148" s="8"/>
      <c r="C148" s="4"/>
      <c r="D148" s="8"/>
      <c r="E148" s="80">
        <v>38301</v>
      </c>
      <c r="F148" s="81" t="s">
        <v>115</v>
      </c>
      <c r="G148" s="82">
        <v>69.180000000000007</v>
      </c>
      <c r="H148" s="82">
        <v>6.4</v>
      </c>
      <c r="I148" s="82">
        <v>114.80500000000001</v>
      </c>
      <c r="J148" s="82">
        <v>1904.086</v>
      </c>
      <c r="K148" s="82">
        <v>1898.5</v>
      </c>
      <c r="L148" s="82">
        <v>106.48399999999999</v>
      </c>
      <c r="M148" s="82">
        <v>1915.5</v>
      </c>
      <c r="N148" s="82">
        <v>0</v>
      </c>
      <c r="O148" s="82">
        <v>1688.89</v>
      </c>
      <c r="P148" s="82">
        <v>10</v>
      </c>
      <c r="Q148" s="82">
        <v>5.5</v>
      </c>
      <c r="R148" s="82">
        <v>3.4039999999999999</v>
      </c>
    </row>
    <row r="149" spans="2:18" x14ac:dyDescent="0.25">
      <c r="B149" s="8"/>
      <c r="C149" s="4"/>
      <c r="D149" s="8"/>
      <c r="E149" s="80">
        <v>38401</v>
      </c>
      <c r="F149" s="81" t="s">
        <v>116</v>
      </c>
      <c r="G149" s="82">
        <v>0</v>
      </c>
      <c r="H149" s="82">
        <v>60</v>
      </c>
      <c r="I149" s="82">
        <v>40</v>
      </c>
      <c r="J149" s="82">
        <v>177.42</v>
      </c>
      <c r="K149" s="82">
        <v>0</v>
      </c>
      <c r="L149" s="82">
        <v>0</v>
      </c>
      <c r="M149" s="82">
        <v>0</v>
      </c>
      <c r="N149" s="82">
        <v>0</v>
      </c>
      <c r="O149" s="82">
        <v>270</v>
      </c>
      <c r="P149" s="82">
        <v>0</v>
      </c>
      <c r="Q149" s="82">
        <v>0</v>
      </c>
      <c r="R149" s="82">
        <v>0</v>
      </c>
    </row>
    <row r="150" spans="2:18" x14ac:dyDescent="0.25">
      <c r="B150" s="8"/>
      <c r="C150" s="4"/>
      <c r="D150" s="8"/>
      <c r="E150" s="80">
        <v>38501</v>
      </c>
      <c r="F150" s="81" t="s">
        <v>117</v>
      </c>
      <c r="G150" s="82">
        <v>27.097999999999999</v>
      </c>
      <c r="H150" s="82">
        <v>27.097999999999999</v>
      </c>
      <c r="I150" s="82">
        <v>27.097999999999999</v>
      </c>
      <c r="J150" s="82">
        <v>36.098999999999997</v>
      </c>
      <c r="K150" s="82">
        <v>27.097999999999999</v>
      </c>
      <c r="L150" s="82">
        <v>27.097999999999999</v>
      </c>
      <c r="M150" s="82">
        <v>27.579000000000001</v>
      </c>
      <c r="N150" s="82">
        <v>27.579000000000001</v>
      </c>
      <c r="O150" s="82">
        <v>27.579000000000001</v>
      </c>
      <c r="P150" s="82">
        <v>27.579000000000001</v>
      </c>
      <c r="Q150" s="82">
        <v>27.579000000000001</v>
      </c>
      <c r="R150" s="82">
        <v>27.584</v>
      </c>
    </row>
    <row r="151" spans="2:18" x14ac:dyDescent="0.25">
      <c r="B151" s="8"/>
      <c r="C151" s="76">
        <v>3900</v>
      </c>
      <c r="D151" s="77" t="s">
        <v>170</v>
      </c>
      <c r="E151" s="76"/>
      <c r="F151" s="78"/>
      <c r="G151" s="79">
        <v>14407.409</v>
      </c>
      <c r="H151" s="79">
        <v>9586.0589999999993</v>
      </c>
      <c r="I151" s="79">
        <v>14261.07</v>
      </c>
      <c r="J151" s="79">
        <v>10027.4182</v>
      </c>
      <c r="K151" s="79">
        <v>14255.939</v>
      </c>
      <c r="L151" s="79">
        <v>14162.42038</v>
      </c>
      <c r="M151" s="79">
        <v>14033.323450000002</v>
      </c>
      <c r="N151" s="79">
        <v>14247.851960000002</v>
      </c>
      <c r="O151" s="79">
        <v>14242.866</v>
      </c>
      <c r="P151" s="79">
        <v>6448.7330999999995</v>
      </c>
      <c r="Q151" s="79">
        <v>14239.233</v>
      </c>
      <c r="R151" s="79">
        <v>11056.011999999999</v>
      </c>
    </row>
    <row r="152" spans="2:18" x14ac:dyDescent="0.25">
      <c r="B152" s="8"/>
      <c r="C152" s="4"/>
      <c r="D152" s="8"/>
      <c r="E152" s="80">
        <v>39202</v>
      </c>
      <c r="F152" s="81" t="s">
        <v>118</v>
      </c>
      <c r="G152" s="82">
        <v>12520.944</v>
      </c>
      <c r="H152" s="82">
        <v>7699.5940000000001</v>
      </c>
      <c r="I152" s="82">
        <v>12374.605</v>
      </c>
      <c r="J152" s="82">
        <v>8140.9531999999999</v>
      </c>
      <c r="K152" s="82">
        <v>12369.474</v>
      </c>
      <c r="L152" s="82">
        <v>12275.955379999999</v>
      </c>
      <c r="M152" s="82">
        <v>12146.858450000002</v>
      </c>
      <c r="N152" s="82">
        <v>12361.386960000002</v>
      </c>
      <c r="O152" s="82">
        <v>12356.401</v>
      </c>
      <c r="P152" s="82">
        <v>4563.2680999999993</v>
      </c>
      <c r="Q152" s="82">
        <v>12353.768</v>
      </c>
      <c r="R152" s="82">
        <v>12503.647999999999</v>
      </c>
    </row>
    <row r="153" spans="2:18" x14ac:dyDescent="0.25">
      <c r="B153" s="8"/>
      <c r="C153" s="4"/>
      <c r="D153" s="8"/>
      <c r="E153" s="80">
        <v>39301</v>
      </c>
      <c r="F153" s="81" t="s">
        <v>119</v>
      </c>
      <c r="G153" s="82">
        <v>11</v>
      </c>
      <c r="H153" s="82">
        <v>11</v>
      </c>
      <c r="I153" s="82">
        <v>11</v>
      </c>
      <c r="J153" s="82">
        <v>11</v>
      </c>
      <c r="K153" s="82">
        <v>11</v>
      </c>
      <c r="L153" s="82">
        <v>11</v>
      </c>
      <c r="M153" s="82">
        <v>11</v>
      </c>
      <c r="N153" s="82">
        <v>11</v>
      </c>
      <c r="O153" s="82">
        <v>11</v>
      </c>
      <c r="P153" s="82">
        <v>10</v>
      </c>
      <c r="Q153" s="82">
        <v>10</v>
      </c>
      <c r="R153" s="82">
        <v>10</v>
      </c>
    </row>
    <row r="154" spans="2:18" x14ac:dyDescent="0.25">
      <c r="B154" s="8"/>
      <c r="C154" s="4"/>
      <c r="D154" s="8"/>
      <c r="E154" s="80">
        <v>39801</v>
      </c>
      <c r="F154" s="81" t="s">
        <v>121</v>
      </c>
      <c r="G154" s="82">
        <v>1525.4649999999999</v>
      </c>
      <c r="H154" s="82">
        <v>1525.4649999999999</v>
      </c>
      <c r="I154" s="82">
        <v>1525.4649999999999</v>
      </c>
      <c r="J154" s="82">
        <v>1525.4649999999999</v>
      </c>
      <c r="K154" s="82">
        <v>1525.4649999999999</v>
      </c>
      <c r="L154" s="82">
        <v>1525.4649999999999</v>
      </c>
      <c r="M154" s="82">
        <v>1525.4649999999999</v>
      </c>
      <c r="N154" s="82">
        <v>1525.4649999999999</v>
      </c>
      <c r="O154" s="82">
        <v>1525.4649999999999</v>
      </c>
      <c r="P154" s="82">
        <v>1525.4649999999999</v>
      </c>
      <c r="Q154" s="82">
        <v>1525.4649999999999</v>
      </c>
      <c r="R154" s="82">
        <v>1525.4169999999999</v>
      </c>
    </row>
    <row r="155" spans="2:18" x14ac:dyDescent="0.25">
      <c r="B155" s="8"/>
      <c r="C155" s="4"/>
      <c r="D155" s="8"/>
      <c r="E155" s="80">
        <v>39904</v>
      </c>
      <c r="F155" s="81" t="s">
        <v>122</v>
      </c>
      <c r="G155" s="82">
        <v>350</v>
      </c>
      <c r="H155" s="82">
        <v>350</v>
      </c>
      <c r="I155" s="82">
        <v>350</v>
      </c>
      <c r="J155" s="82">
        <v>350</v>
      </c>
      <c r="K155" s="82">
        <v>350</v>
      </c>
      <c r="L155" s="82">
        <v>350</v>
      </c>
      <c r="M155" s="82">
        <v>350</v>
      </c>
      <c r="N155" s="82">
        <v>350</v>
      </c>
      <c r="O155" s="82">
        <v>350</v>
      </c>
      <c r="P155" s="82">
        <v>350</v>
      </c>
      <c r="Q155" s="82">
        <v>350</v>
      </c>
      <c r="R155" s="82">
        <v>-2983.0529999999999</v>
      </c>
    </row>
    <row r="156" spans="2:18" x14ac:dyDescent="0.25">
      <c r="B156" s="72" t="s">
        <v>123</v>
      </c>
      <c r="C156" s="73"/>
      <c r="D156" s="72"/>
      <c r="E156" s="73"/>
      <c r="F156" s="74"/>
      <c r="G156" s="75">
        <v>71350.567999999999</v>
      </c>
      <c r="H156" s="75">
        <v>76273.028000000006</v>
      </c>
      <c r="I156" s="75">
        <v>71211.528000000006</v>
      </c>
      <c r="J156" s="75">
        <v>75406.231800000009</v>
      </c>
      <c r="K156" s="75">
        <v>76211.528000000006</v>
      </c>
      <c r="L156" s="75">
        <v>71332.628000000012</v>
      </c>
      <c r="M156" s="75">
        <v>76917.296930000011</v>
      </c>
      <c r="N156" s="75">
        <v>76649.808000000005</v>
      </c>
      <c r="O156" s="75">
        <v>76061.736999999994</v>
      </c>
      <c r="P156" s="75">
        <v>78860.434000000008</v>
      </c>
      <c r="Q156" s="75">
        <v>71061.528000000006</v>
      </c>
      <c r="R156" s="75">
        <v>74394.568599999999</v>
      </c>
    </row>
    <row r="157" spans="2:18" x14ac:dyDescent="0.25">
      <c r="B157" s="72" t="s">
        <v>57</v>
      </c>
      <c r="C157" s="73"/>
      <c r="D157" s="72"/>
      <c r="E157" s="73"/>
      <c r="F157" s="74"/>
      <c r="G157" s="75">
        <v>289.04000000000002</v>
      </c>
      <c r="H157" s="75">
        <v>4928</v>
      </c>
      <c r="I157" s="75">
        <v>0</v>
      </c>
      <c r="J157" s="75">
        <v>4344.7038000000002</v>
      </c>
      <c r="K157" s="75">
        <v>0</v>
      </c>
      <c r="L157" s="75">
        <v>137.6</v>
      </c>
      <c r="M157" s="75">
        <v>267.48892999999998</v>
      </c>
      <c r="N157" s="75">
        <v>0</v>
      </c>
      <c r="O157" s="75">
        <v>0</v>
      </c>
      <c r="P157" s="75">
        <v>7798.9059999999999</v>
      </c>
      <c r="Q157" s="75">
        <v>0</v>
      </c>
      <c r="R157" s="75">
        <v>3333.0526</v>
      </c>
    </row>
    <row r="158" spans="2:18" x14ac:dyDescent="0.25">
      <c r="B158" s="8"/>
      <c r="C158" s="76">
        <v>3900</v>
      </c>
      <c r="D158" s="77" t="s">
        <v>170</v>
      </c>
      <c r="E158" s="76"/>
      <c r="F158" s="78"/>
      <c r="G158" s="79">
        <v>289.04000000000002</v>
      </c>
      <c r="H158" s="79">
        <v>4928</v>
      </c>
      <c r="I158" s="79">
        <v>0</v>
      </c>
      <c r="J158" s="79">
        <v>4344.7038000000002</v>
      </c>
      <c r="K158" s="79">
        <v>0</v>
      </c>
      <c r="L158" s="79">
        <v>137.6</v>
      </c>
      <c r="M158" s="79">
        <v>267.48892999999998</v>
      </c>
      <c r="N158" s="79">
        <v>0</v>
      </c>
      <c r="O158" s="79">
        <v>0</v>
      </c>
      <c r="P158" s="79">
        <v>7798.9059999999999</v>
      </c>
      <c r="Q158" s="79">
        <v>0</v>
      </c>
      <c r="R158" s="79">
        <v>3333.0526</v>
      </c>
    </row>
    <row r="159" spans="2:18" x14ac:dyDescent="0.25">
      <c r="B159" s="8"/>
      <c r="C159" s="4"/>
      <c r="D159" s="8"/>
      <c r="E159" s="80">
        <v>39401</v>
      </c>
      <c r="F159" s="81" t="s">
        <v>120</v>
      </c>
      <c r="G159" s="82">
        <v>0</v>
      </c>
      <c r="H159" s="82">
        <v>4900</v>
      </c>
      <c r="I159" s="82">
        <v>0</v>
      </c>
      <c r="J159" s="82">
        <v>4316.7038000000002</v>
      </c>
      <c r="K159" s="82">
        <v>0</v>
      </c>
      <c r="L159" s="82">
        <v>0</v>
      </c>
      <c r="M159" s="82">
        <v>0</v>
      </c>
      <c r="N159" s="82">
        <v>0</v>
      </c>
      <c r="O159" s="82">
        <v>0</v>
      </c>
      <c r="P159" s="82">
        <v>7798.9059999999999</v>
      </c>
      <c r="Q159" s="82">
        <v>0</v>
      </c>
      <c r="R159" s="82">
        <v>3333.0526</v>
      </c>
    </row>
    <row r="160" spans="2:18" x14ac:dyDescent="0.25">
      <c r="B160" s="8"/>
      <c r="C160" s="4"/>
      <c r="D160" s="8"/>
      <c r="E160" s="80">
        <v>39501</v>
      </c>
      <c r="F160" s="81" t="s">
        <v>124</v>
      </c>
      <c r="G160" s="82">
        <v>289.04000000000002</v>
      </c>
      <c r="H160" s="82">
        <v>28</v>
      </c>
      <c r="I160" s="82">
        <v>0</v>
      </c>
      <c r="J160" s="82">
        <v>28</v>
      </c>
      <c r="K160" s="82">
        <v>0</v>
      </c>
      <c r="L160" s="82">
        <v>137.6</v>
      </c>
      <c r="M160" s="82">
        <v>267.48892999999998</v>
      </c>
      <c r="N160" s="82">
        <v>0</v>
      </c>
      <c r="O160" s="82">
        <v>0</v>
      </c>
      <c r="P160" s="82">
        <v>0</v>
      </c>
      <c r="Q160" s="82">
        <v>0</v>
      </c>
      <c r="R160" s="82">
        <v>0</v>
      </c>
    </row>
    <row r="161" spans="2:18" x14ac:dyDescent="0.25">
      <c r="B161" s="72" t="s">
        <v>125</v>
      </c>
      <c r="C161" s="73"/>
      <c r="D161" s="72"/>
      <c r="E161" s="73"/>
      <c r="F161" s="74"/>
      <c r="G161" s="75">
        <v>71061.528000000006</v>
      </c>
      <c r="H161" s="75">
        <v>71345.028000000006</v>
      </c>
      <c r="I161" s="75">
        <v>71211.528000000006</v>
      </c>
      <c r="J161" s="75">
        <v>71061.528000000006</v>
      </c>
      <c r="K161" s="75">
        <v>76211.528000000006</v>
      </c>
      <c r="L161" s="75">
        <v>71195.028000000006</v>
      </c>
      <c r="M161" s="75">
        <v>76649.808000000005</v>
      </c>
      <c r="N161" s="75">
        <v>76649.808000000005</v>
      </c>
      <c r="O161" s="75">
        <v>76061.736999999994</v>
      </c>
      <c r="P161" s="75">
        <v>71061.528000000006</v>
      </c>
      <c r="Q161" s="75">
        <v>71061.528000000006</v>
      </c>
      <c r="R161" s="75">
        <v>71061.516000000003</v>
      </c>
    </row>
    <row r="162" spans="2:18" x14ac:dyDescent="0.25">
      <c r="B162" s="8"/>
      <c r="C162" s="76">
        <v>4400</v>
      </c>
      <c r="D162" s="77" t="s">
        <v>171</v>
      </c>
      <c r="E162" s="76"/>
      <c r="F162" s="78"/>
      <c r="G162" s="79">
        <v>62.5</v>
      </c>
      <c r="H162" s="79">
        <v>92.5</v>
      </c>
      <c r="I162" s="79">
        <v>62.5</v>
      </c>
      <c r="J162" s="79">
        <v>62.5</v>
      </c>
      <c r="K162" s="79">
        <v>62.5</v>
      </c>
      <c r="L162" s="79">
        <v>92.5</v>
      </c>
      <c r="M162" s="79">
        <v>650.77999999999975</v>
      </c>
      <c r="N162" s="79">
        <v>650.7800000000002</v>
      </c>
      <c r="O162" s="79">
        <v>62.5</v>
      </c>
      <c r="P162" s="79">
        <v>62.5</v>
      </c>
      <c r="Q162" s="79">
        <v>62.5</v>
      </c>
      <c r="R162" s="79">
        <v>62.5</v>
      </c>
    </row>
    <row r="163" spans="2:18" x14ac:dyDescent="0.25">
      <c r="B163" s="8"/>
      <c r="C163" s="4"/>
      <c r="D163" s="8"/>
      <c r="E163" s="80">
        <v>44103</v>
      </c>
      <c r="F163" s="81" t="s">
        <v>126</v>
      </c>
      <c r="G163" s="82">
        <v>0</v>
      </c>
      <c r="H163" s="82">
        <v>30</v>
      </c>
      <c r="I163" s="82">
        <v>0</v>
      </c>
      <c r="J163" s="82">
        <v>0</v>
      </c>
      <c r="K163" s="82">
        <v>0</v>
      </c>
      <c r="L163" s="82">
        <v>30</v>
      </c>
      <c r="M163" s="82">
        <v>588.27999999999975</v>
      </c>
      <c r="N163" s="82">
        <v>588.2800000000002</v>
      </c>
      <c r="O163" s="82">
        <v>0</v>
      </c>
      <c r="P163" s="82">
        <v>0</v>
      </c>
      <c r="Q163" s="82">
        <v>0</v>
      </c>
      <c r="R163" s="82">
        <v>0</v>
      </c>
    </row>
    <row r="164" spans="2:18" x14ac:dyDescent="0.25">
      <c r="B164" s="8"/>
      <c r="C164" s="4"/>
      <c r="D164" s="8"/>
      <c r="E164" s="80">
        <v>44106</v>
      </c>
      <c r="F164" s="81" t="s">
        <v>127</v>
      </c>
      <c r="G164" s="82">
        <v>62.5</v>
      </c>
      <c r="H164" s="82">
        <v>62.5</v>
      </c>
      <c r="I164" s="82">
        <v>62.5</v>
      </c>
      <c r="J164" s="82">
        <v>62.5</v>
      </c>
      <c r="K164" s="82">
        <v>62.5</v>
      </c>
      <c r="L164" s="82">
        <v>62.5</v>
      </c>
      <c r="M164" s="82">
        <v>62.5</v>
      </c>
      <c r="N164" s="82">
        <v>62.5</v>
      </c>
      <c r="O164" s="82">
        <v>62.5</v>
      </c>
      <c r="P164" s="82">
        <v>62.5</v>
      </c>
      <c r="Q164" s="82">
        <v>62.5</v>
      </c>
      <c r="R164" s="82">
        <v>62.5</v>
      </c>
    </row>
    <row r="165" spans="2:18" x14ac:dyDescent="0.25">
      <c r="B165" s="8"/>
      <c r="C165" s="76">
        <v>4600</v>
      </c>
      <c r="D165" s="77" t="s">
        <v>172</v>
      </c>
      <c r="E165" s="76"/>
      <c r="F165" s="78"/>
      <c r="G165" s="79">
        <v>70999.028000000006</v>
      </c>
      <c r="H165" s="79">
        <v>70999.028000000006</v>
      </c>
      <c r="I165" s="79">
        <v>70999.028000000006</v>
      </c>
      <c r="J165" s="79">
        <v>70999.028000000006</v>
      </c>
      <c r="K165" s="79">
        <v>70999.028000000006</v>
      </c>
      <c r="L165" s="79">
        <v>70999.028000000006</v>
      </c>
      <c r="M165" s="79">
        <v>70999.028000000006</v>
      </c>
      <c r="N165" s="79">
        <v>70999.028000000006</v>
      </c>
      <c r="O165" s="79">
        <v>70999.236999999994</v>
      </c>
      <c r="P165" s="79">
        <v>70999.028000000006</v>
      </c>
      <c r="Q165" s="79">
        <v>70999.028000000006</v>
      </c>
      <c r="R165" s="79">
        <v>70999.016000000003</v>
      </c>
    </row>
    <row r="166" spans="2:18" x14ac:dyDescent="0.25">
      <c r="B166" s="8"/>
      <c r="C166" s="4"/>
      <c r="D166" s="8"/>
      <c r="E166" s="80">
        <v>46101</v>
      </c>
      <c r="F166" s="81" t="s">
        <v>128</v>
      </c>
      <c r="G166" s="82">
        <v>70999.028000000006</v>
      </c>
      <c r="H166" s="82">
        <v>70999.028000000006</v>
      </c>
      <c r="I166" s="82">
        <v>70999.028000000006</v>
      </c>
      <c r="J166" s="82">
        <v>70999.028000000006</v>
      </c>
      <c r="K166" s="82">
        <v>70999.028000000006</v>
      </c>
      <c r="L166" s="82">
        <v>70999.028000000006</v>
      </c>
      <c r="M166" s="82">
        <v>70999.028000000006</v>
      </c>
      <c r="N166" s="82">
        <v>70999.028000000006</v>
      </c>
      <c r="O166" s="82">
        <v>70999.236999999994</v>
      </c>
      <c r="P166" s="82">
        <v>70999.028000000006</v>
      </c>
      <c r="Q166" s="82">
        <v>70999.028000000006</v>
      </c>
      <c r="R166" s="82">
        <v>70999.016000000003</v>
      </c>
    </row>
    <row r="167" spans="2:18" x14ac:dyDescent="0.25">
      <c r="B167" s="8"/>
      <c r="C167" s="76">
        <v>4800</v>
      </c>
      <c r="D167" s="77" t="s">
        <v>173</v>
      </c>
      <c r="E167" s="76"/>
      <c r="F167" s="78"/>
      <c r="G167" s="79">
        <v>0</v>
      </c>
      <c r="H167" s="79">
        <v>0</v>
      </c>
      <c r="I167" s="79">
        <v>150</v>
      </c>
      <c r="J167" s="79">
        <v>0</v>
      </c>
      <c r="K167" s="79">
        <v>5150</v>
      </c>
      <c r="L167" s="79">
        <v>0</v>
      </c>
      <c r="M167" s="79">
        <v>5000</v>
      </c>
      <c r="N167" s="79">
        <v>5000</v>
      </c>
      <c r="O167" s="79">
        <v>5000</v>
      </c>
      <c r="P167" s="79">
        <v>0</v>
      </c>
      <c r="Q167" s="79">
        <v>0</v>
      </c>
      <c r="R167" s="79">
        <v>0</v>
      </c>
    </row>
    <row r="168" spans="2:18" x14ac:dyDescent="0.25">
      <c r="B168" s="8"/>
      <c r="C168" s="4"/>
      <c r="D168" s="8"/>
      <c r="E168" s="80">
        <v>48101</v>
      </c>
      <c r="F168" s="81" t="s">
        <v>129</v>
      </c>
      <c r="G168" s="82">
        <v>0</v>
      </c>
      <c r="H168" s="82">
        <v>0</v>
      </c>
      <c r="I168" s="82">
        <v>150</v>
      </c>
      <c r="J168" s="82">
        <v>0</v>
      </c>
      <c r="K168" s="82">
        <v>5150</v>
      </c>
      <c r="L168" s="82">
        <v>0</v>
      </c>
      <c r="M168" s="82">
        <v>5000</v>
      </c>
      <c r="N168" s="82">
        <v>5000</v>
      </c>
      <c r="O168" s="82">
        <v>5000</v>
      </c>
      <c r="P168" s="82">
        <v>0</v>
      </c>
      <c r="Q168" s="82">
        <v>0</v>
      </c>
      <c r="R168" s="82">
        <v>0</v>
      </c>
    </row>
    <row r="169" spans="2:18" x14ac:dyDescent="0.25">
      <c r="B169" s="8"/>
      <c r="C169" s="76">
        <v>4900</v>
      </c>
      <c r="D169" s="77" t="s">
        <v>174</v>
      </c>
      <c r="E169" s="76"/>
      <c r="F169" s="78"/>
      <c r="G169" s="79">
        <v>0</v>
      </c>
      <c r="H169" s="79">
        <v>253.5</v>
      </c>
      <c r="I169" s="79">
        <v>0</v>
      </c>
      <c r="J169" s="79">
        <v>0</v>
      </c>
      <c r="K169" s="79">
        <v>0</v>
      </c>
      <c r="L169" s="79">
        <v>103.5</v>
      </c>
      <c r="M169" s="79">
        <v>0</v>
      </c>
      <c r="N169" s="79">
        <v>0</v>
      </c>
      <c r="O169" s="79">
        <v>0</v>
      </c>
      <c r="P169" s="79">
        <v>0</v>
      </c>
      <c r="Q169" s="79">
        <v>0</v>
      </c>
      <c r="R169" s="79">
        <v>0</v>
      </c>
    </row>
    <row r="170" spans="2:18" x14ac:dyDescent="0.25">
      <c r="B170" s="8"/>
      <c r="C170" s="4"/>
      <c r="D170" s="8"/>
      <c r="E170" s="80">
        <v>49201</v>
      </c>
      <c r="F170" s="81" t="s">
        <v>130</v>
      </c>
      <c r="G170" s="82">
        <v>0</v>
      </c>
      <c r="H170" s="82">
        <v>253.5</v>
      </c>
      <c r="I170" s="82">
        <v>0</v>
      </c>
      <c r="J170" s="82">
        <v>0</v>
      </c>
      <c r="K170" s="82">
        <v>0</v>
      </c>
      <c r="L170" s="82">
        <v>103.5</v>
      </c>
      <c r="M170" s="82">
        <v>0</v>
      </c>
      <c r="N170" s="82">
        <v>0</v>
      </c>
      <c r="O170" s="82">
        <v>0</v>
      </c>
      <c r="P170" s="82">
        <v>0</v>
      </c>
      <c r="Q170" s="82">
        <v>0</v>
      </c>
      <c r="R170" s="82">
        <v>0</v>
      </c>
    </row>
    <row r="171" spans="2:18" x14ac:dyDescent="0.25">
      <c r="B171" s="72" t="s">
        <v>131</v>
      </c>
      <c r="C171" s="73"/>
      <c r="D171" s="72"/>
      <c r="E171" s="73"/>
      <c r="F171" s="74"/>
      <c r="G171" s="75">
        <v>0</v>
      </c>
      <c r="H171" s="75">
        <v>0</v>
      </c>
      <c r="I171" s="75">
        <v>0</v>
      </c>
      <c r="J171" s="75">
        <v>0</v>
      </c>
      <c r="K171" s="75">
        <v>0</v>
      </c>
      <c r="L171" s="75">
        <v>0</v>
      </c>
      <c r="M171" s="75">
        <v>7672.085</v>
      </c>
      <c r="N171" s="75">
        <v>0</v>
      </c>
      <c r="O171" s="75">
        <v>5499.9999900000003</v>
      </c>
      <c r="P171" s="75">
        <v>0</v>
      </c>
      <c r="Q171" s="75">
        <v>0</v>
      </c>
      <c r="R171" s="75">
        <v>0</v>
      </c>
    </row>
    <row r="172" spans="2:18" x14ac:dyDescent="0.25">
      <c r="B172" s="72" t="s">
        <v>132</v>
      </c>
      <c r="C172" s="73"/>
      <c r="D172" s="72"/>
      <c r="E172" s="73"/>
      <c r="F172" s="74"/>
      <c r="G172" s="75">
        <v>0</v>
      </c>
      <c r="H172" s="75">
        <v>0</v>
      </c>
      <c r="I172" s="75">
        <v>0</v>
      </c>
      <c r="J172" s="75">
        <v>0</v>
      </c>
      <c r="K172" s="75">
        <v>0</v>
      </c>
      <c r="L172" s="75">
        <v>0</v>
      </c>
      <c r="M172" s="75">
        <v>7672.085</v>
      </c>
      <c r="N172" s="75">
        <v>0</v>
      </c>
      <c r="O172" s="75">
        <v>5499.9999900000003</v>
      </c>
      <c r="P172" s="75">
        <v>0</v>
      </c>
      <c r="Q172" s="75">
        <v>0</v>
      </c>
      <c r="R172" s="75">
        <v>0</v>
      </c>
    </row>
    <row r="173" spans="2:18" x14ac:dyDescent="0.25">
      <c r="B173" s="8"/>
      <c r="C173" s="76">
        <v>5100</v>
      </c>
      <c r="D173" s="77" t="s">
        <v>175</v>
      </c>
      <c r="E173" s="76"/>
      <c r="F173" s="78"/>
      <c r="G173" s="79">
        <v>0</v>
      </c>
      <c r="H173" s="79">
        <v>0</v>
      </c>
      <c r="I173" s="79">
        <v>0</v>
      </c>
      <c r="J173" s="79">
        <v>0</v>
      </c>
      <c r="K173" s="79">
        <v>0</v>
      </c>
      <c r="L173" s="79">
        <v>0</v>
      </c>
      <c r="M173" s="79">
        <v>3172.085</v>
      </c>
      <c r="N173" s="79">
        <v>0</v>
      </c>
      <c r="O173" s="79">
        <v>2749.9999900000007</v>
      </c>
      <c r="P173" s="79">
        <v>0</v>
      </c>
      <c r="Q173" s="79">
        <v>0</v>
      </c>
      <c r="R173" s="79">
        <v>0</v>
      </c>
    </row>
    <row r="174" spans="2:18" x14ac:dyDescent="0.25">
      <c r="B174" s="8"/>
      <c r="C174" s="4"/>
      <c r="D174" s="8"/>
      <c r="E174" s="80">
        <v>51101</v>
      </c>
      <c r="F174" s="81" t="s">
        <v>133</v>
      </c>
      <c r="G174" s="82">
        <v>0</v>
      </c>
      <c r="H174" s="82">
        <v>0</v>
      </c>
      <c r="I174" s="82">
        <v>0</v>
      </c>
      <c r="J174" s="82">
        <v>0</v>
      </c>
      <c r="K174" s="82">
        <v>0</v>
      </c>
      <c r="L174" s="82">
        <v>0</v>
      </c>
      <c r="M174" s="82">
        <v>3172.085</v>
      </c>
      <c r="N174" s="82">
        <v>0</v>
      </c>
      <c r="O174" s="82">
        <v>-955.70519999999999</v>
      </c>
      <c r="P174" s="82">
        <v>0</v>
      </c>
      <c r="Q174" s="82">
        <v>0</v>
      </c>
      <c r="R174" s="82">
        <v>0</v>
      </c>
    </row>
    <row r="175" spans="2:18" x14ac:dyDescent="0.25">
      <c r="B175" s="8"/>
      <c r="C175" s="4"/>
      <c r="D175" s="8"/>
      <c r="E175" s="106">
        <v>51901</v>
      </c>
      <c r="F175" s="107" t="s">
        <v>208</v>
      </c>
      <c r="G175" s="108">
        <v>0</v>
      </c>
      <c r="H175" s="108">
        <v>0</v>
      </c>
      <c r="I175" s="108">
        <v>0</v>
      </c>
      <c r="J175" s="108">
        <v>0</v>
      </c>
      <c r="K175" s="108">
        <v>0</v>
      </c>
      <c r="L175" s="108">
        <v>0</v>
      </c>
      <c r="M175" s="108">
        <v>0</v>
      </c>
      <c r="N175" s="108">
        <v>0</v>
      </c>
      <c r="O175" s="108">
        <v>3705.7051900000006</v>
      </c>
      <c r="P175" s="108">
        <v>0</v>
      </c>
      <c r="Q175" s="108">
        <v>0</v>
      </c>
      <c r="R175" s="108">
        <v>0</v>
      </c>
    </row>
    <row r="176" spans="2:18" x14ac:dyDescent="0.25">
      <c r="B176" s="8"/>
      <c r="C176" s="76">
        <v>5400</v>
      </c>
      <c r="D176" s="77" t="s">
        <v>176</v>
      </c>
      <c r="E176" s="76"/>
      <c r="F176" s="78"/>
      <c r="G176" s="79">
        <v>0</v>
      </c>
      <c r="H176" s="79">
        <v>0</v>
      </c>
      <c r="I176" s="79">
        <v>0</v>
      </c>
      <c r="J176" s="79">
        <v>0</v>
      </c>
      <c r="K176" s="79">
        <v>0</v>
      </c>
      <c r="L176" s="79">
        <v>0</v>
      </c>
      <c r="M176" s="79">
        <v>4500</v>
      </c>
      <c r="N176" s="79">
        <v>0</v>
      </c>
      <c r="O176" s="79">
        <v>2750</v>
      </c>
      <c r="P176" s="79">
        <v>0</v>
      </c>
      <c r="Q176" s="79">
        <v>0</v>
      </c>
      <c r="R176" s="79">
        <v>0</v>
      </c>
    </row>
    <row r="177" spans="1:18" x14ac:dyDescent="0.25">
      <c r="B177" s="8"/>
      <c r="C177" s="4"/>
      <c r="D177" s="8"/>
      <c r="E177" s="80">
        <v>54104</v>
      </c>
      <c r="F177" s="81" t="s">
        <v>134</v>
      </c>
      <c r="G177" s="82">
        <v>0</v>
      </c>
      <c r="H177" s="82">
        <v>0</v>
      </c>
      <c r="I177" s="82">
        <v>0</v>
      </c>
      <c r="J177" s="82">
        <v>0</v>
      </c>
      <c r="K177" s="82">
        <v>0</v>
      </c>
      <c r="L177" s="82">
        <v>0</v>
      </c>
      <c r="M177" s="82">
        <v>4500</v>
      </c>
      <c r="N177" s="82">
        <v>0</v>
      </c>
      <c r="O177" s="82">
        <v>2750</v>
      </c>
      <c r="P177" s="82">
        <v>0</v>
      </c>
      <c r="Q177" s="82">
        <v>0</v>
      </c>
      <c r="R177" s="82">
        <v>0</v>
      </c>
    </row>
    <row r="178" spans="1:18" ht="5.25" customHeight="1" thickBot="1" x14ac:dyDescent="0.3">
      <c r="A178" s="83"/>
      <c r="B178" s="83"/>
      <c r="C178" s="84"/>
      <c r="D178" s="83"/>
      <c r="E178" s="84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</row>
  </sheetData>
  <mergeCells count="3">
    <mergeCell ref="B1:P1"/>
    <mergeCell ref="B2:P2"/>
    <mergeCell ref="B3:P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"/>
  <sheetViews>
    <sheetView showGridLines="0" workbookViewId="0"/>
  </sheetViews>
  <sheetFormatPr baseColWidth="10" defaultRowHeight="15" x14ac:dyDescent="0.25"/>
  <cols>
    <col min="2" max="2" width="2" customWidth="1"/>
    <col min="3" max="3" width="5.42578125" customWidth="1"/>
    <col min="4" max="4" width="1.42578125" customWidth="1"/>
    <col min="5" max="5" width="5.7109375" customWidth="1"/>
    <col min="6" max="6" width="62.7109375" bestFit="1" customWidth="1"/>
    <col min="7" max="7" width="1.140625" customWidth="1"/>
    <col min="10" max="10" width="1.140625" customWidth="1"/>
    <col min="11" max="11" width="14.85546875" customWidth="1"/>
    <col min="12" max="12" width="1.140625" customWidth="1"/>
    <col min="13" max="13" width="14.28515625" customWidth="1"/>
  </cols>
  <sheetData>
    <row r="1" spans="2:13" s="3" customFormat="1" x14ac:dyDescent="0.25">
      <c r="B1" s="116" t="s">
        <v>180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2:13" s="3" customFormat="1" x14ac:dyDescent="0.25">
      <c r="B2" s="117" t="s">
        <v>202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2:13" s="3" customFormat="1" x14ac:dyDescent="0.25">
      <c r="B3" s="117" t="s">
        <v>182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2:13" s="3" customFormat="1" x14ac:dyDescent="0.25">
      <c r="B4" s="4"/>
      <c r="C4" s="4"/>
      <c r="D4" s="4"/>
      <c r="E4" s="4"/>
      <c r="F4" s="5"/>
      <c r="G4" s="6"/>
      <c r="H4" s="7"/>
      <c r="I4" s="7"/>
      <c r="J4" s="6"/>
      <c r="K4" s="7"/>
      <c r="L4" s="6"/>
      <c r="M4" s="7"/>
    </row>
    <row r="5" spans="2:13" x14ac:dyDescent="0.25">
      <c r="B5" s="4"/>
      <c r="C5" s="4"/>
      <c r="D5" s="8"/>
      <c r="E5" s="4"/>
      <c r="F5" s="5"/>
      <c r="G5" s="50"/>
      <c r="H5" s="7"/>
      <c r="I5" s="7"/>
      <c r="J5" s="50"/>
      <c r="K5" s="7"/>
      <c r="L5" s="50"/>
      <c r="M5" s="7"/>
    </row>
    <row r="6" spans="2:13" s="3" customFormat="1" ht="30" customHeight="1" x14ac:dyDescent="0.25">
      <c r="B6" s="62"/>
      <c r="C6" s="63"/>
      <c r="D6" s="63"/>
      <c r="E6" s="63"/>
      <c r="F6" s="85"/>
      <c r="G6" s="6"/>
      <c r="H6" s="10" t="s">
        <v>203</v>
      </c>
      <c r="I6" s="10" t="s">
        <v>204</v>
      </c>
      <c r="J6" s="6"/>
      <c r="K6" s="10" t="s">
        <v>205</v>
      </c>
      <c r="L6" s="6"/>
      <c r="M6" s="10" t="s">
        <v>206</v>
      </c>
    </row>
    <row r="8" spans="2:13" x14ac:dyDescent="0.25">
      <c r="B8" s="86" t="s">
        <v>132</v>
      </c>
      <c r="C8" s="87"/>
      <c r="D8" s="87"/>
      <c r="E8" s="87"/>
      <c r="F8" s="88"/>
      <c r="G8" s="89"/>
      <c r="H8" s="90">
        <v>13172.084999999999</v>
      </c>
      <c r="I8" s="90">
        <f>+I9</f>
        <v>199.506</v>
      </c>
      <c r="J8" s="89"/>
      <c r="K8" s="90">
        <v>13172.084999999999</v>
      </c>
      <c r="L8" s="89"/>
      <c r="M8" s="90">
        <f>+M9</f>
        <v>199.506</v>
      </c>
    </row>
    <row r="9" spans="2:13" x14ac:dyDescent="0.25">
      <c r="B9" s="91"/>
      <c r="C9" s="92">
        <v>5100</v>
      </c>
      <c r="D9" s="92" t="s">
        <v>175</v>
      </c>
      <c r="E9" s="92"/>
      <c r="F9" s="93"/>
      <c r="G9" s="89"/>
      <c r="H9" s="94">
        <f>SUM(H10:H11)</f>
        <v>5922.085</v>
      </c>
      <c r="I9" s="94">
        <f>SUM(I10:I11)</f>
        <v>199.506</v>
      </c>
      <c r="J9" s="89"/>
      <c r="K9" s="94">
        <v>5922.085</v>
      </c>
      <c r="L9" s="89"/>
      <c r="M9" s="94">
        <f>SUM(M10:M11)</f>
        <v>199.506</v>
      </c>
    </row>
    <row r="10" spans="2:13" x14ac:dyDescent="0.25">
      <c r="B10" s="91"/>
      <c r="C10" s="91"/>
      <c r="D10" s="91"/>
      <c r="E10" s="95">
        <v>51101</v>
      </c>
      <c r="F10" s="96" t="s">
        <v>133</v>
      </c>
      <c r="G10" s="97"/>
      <c r="H10" s="98">
        <v>2216.38</v>
      </c>
      <c r="I10" s="98">
        <v>0</v>
      </c>
      <c r="J10" s="97"/>
      <c r="K10" s="98">
        <v>2216.38</v>
      </c>
      <c r="L10" s="97"/>
      <c r="M10" s="98">
        <v>0</v>
      </c>
    </row>
    <row r="11" spans="2:13" x14ac:dyDescent="0.25">
      <c r="B11" s="91"/>
      <c r="C11" s="91"/>
      <c r="D11" s="91"/>
      <c r="E11" s="111">
        <v>51901</v>
      </c>
      <c r="F11" s="112" t="s">
        <v>208</v>
      </c>
      <c r="G11" s="97"/>
      <c r="H11" s="113">
        <v>3705.7049999999999</v>
      </c>
      <c r="I11" s="113">
        <v>199.506</v>
      </c>
      <c r="J11" s="97"/>
      <c r="K11" s="113">
        <v>3705.7049999999999</v>
      </c>
      <c r="L11" s="97"/>
      <c r="M11" s="113">
        <v>199.506</v>
      </c>
    </row>
    <row r="12" spans="2:13" x14ac:dyDescent="0.25">
      <c r="B12" s="91"/>
      <c r="C12" s="92">
        <v>5400</v>
      </c>
      <c r="D12" s="92" t="s">
        <v>176</v>
      </c>
      <c r="E12" s="92"/>
      <c r="F12" s="93"/>
      <c r="G12" s="89"/>
      <c r="H12" s="94">
        <v>7250</v>
      </c>
      <c r="I12" s="94">
        <v>0</v>
      </c>
      <c r="J12" s="89"/>
      <c r="K12" s="94">
        <v>7250</v>
      </c>
      <c r="L12" s="89"/>
      <c r="M12" s="94">
        <v>0</v>
      </c>
    </row>
    <row r="13" spans="2:13" x14ac:dyDescent="0.25">
      <c r="B13" s="91"/>
      <c r="C13" s="99"/>
      <c r="D13" s="99"/>
      <c r="E13" s="95">
        <v>54104</v>
      </c>
      <c r="F13" s="100" t="s">
        <v>134</v>
      </c>
      <c r="G13" s="97"/>
      <c r="H13" s="98">
        <v>7250</v>
      </c>
      <c r="I13" s="98">
        <v>0</v>
      </c>
      <c r="J13" s="97"/>
      <c r="K13" s="98">
        <v>7250</v>
      </c>
      <c r="L13" s="97"/>
      <c r="M13" s="98">
        <v>0</v>
      </c>
    </row>
    <row r="14" spans="2:13" ht="5.25" customHeight="1" thickBot="1" x14ac:dyDescent="0.3">
      <c r="B14" s="46"/>
      <c r="C14" s="48"/>
      <c r="D14" s="46"/>
      <c r="E14" s="48"/>
      <c r="F14" s="101"/>
      <c r="G14" s="102"/>
      <c r="H14" s="48"/>
      <c r="I14" s="103"/>
      <c r="J14" s="103"/>
      <c r="K14" s="48"/>
      <c r="L14" s="103"/>
      <c r="M14" s="48"/>
    </row>
  </sheetData>
  <mergeCells count="3">
    <mergeCell ref="B1:M1"/>
    <mergeCell ref="B2:M2"/>
    <mergeCell ref="B3:M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Gasto Anual</vt:lpstr>
      <vt:lpstr>Gasto del Mes</vt:lpstr>
      <vt:lpstr>Gasto al Periodo</vt:lpstr>
      <vt:lpstr>Calendario</vt:lpstr>
      <vt:lpstr>Gasto de Inversión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Castorena Martinez, Abel Emilio</dc:creator>
  <cp:lastModifiedBy>Ramos Romero, Elizabeth</cp:lastModifiedBy>
  <dcterms:created xsi:type="dcterms:W3CDTF">2015-09-28T16:34:24Z</dcterms:created>
  <dcterms:modified xsi:type="dcterms:W3CDTF">2017-08-28T19:28:13Z</dcterms:modified>
</cp:coreProperties>
</file>